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Návod" sheetId="1" r:id="rId1"/>
    <sheet name="TPK" sheetId="2" r:id="rId2"/>
    <sheet name="TPK1" sheetId="3" r:id="rId3"/>
    <sheet name="Vyúčtování" sheetId="4" r:id="rId4"/>
    <sheet name="PKJ1" sheetId="5" r:id="rId5"/>
    <sheet name="PKJ2" sheetId="6" r:id="rId6"/>
  </sheets>
  <definedNames>
    <definedName name="_xlnm.Print_Area" localSheetId="0">'Návod'!$A$1:$AU$59</definedName>
    <definedName name="_xlnm.Print_Area" localSheetId="1">'TPK'!$A$1:$AU$34</definedName>
    <definedName name="_xlnm.Print_Area" localSheetId="2">'TPK1'!$A$1:$R$41</definedName>
    <definedName name="Z_CC3A70E4_25D9_11D4_BCC5_DD5AAD616204_.wvu.PrintArea" localSheetId="0" hidden="1">'Návod'!#REF!</definedName>
    <definedName name="Z_CC3A70E4_25D9_11D4_BCC5_DD5AAD616204_.wvu.PrintArea" localSheetId="1" hidden="1">'TPK'!#REF!</definedName>
  </definedNames>
  <calcPr fullCalcOnLoad="1"/>
</workbook>
</file>

<file path=xl/comments1.xml><?xml version="1.0" encoding="utf-8"?>
<comments xmlns="http://schemas.openxmlformats.org/spreadsheetml/2006/main">
  <authors>
    <author>Glum</author>
    <author>Zdeněk Petržela</author>
    <author>Petr</author>
  </authors>
  <commentList>
    <comment ref="V28" authorId="0">
      <text>
        <r>
          <rPr>
            <sz val="8"/>
            <rFont val="Tahoma"/>
            <family val="0"/>
          </rPr>
          <t>Položky pro rychlý zápis rozpis dle druhů vydajů:
pr - převod do pokladny
pp - Účastnické poplatky
po - Ostatní příjmy
n - Nájem, ubytování
j - Jízdné
t - Stravné
m - Materiál
s - Služby
c - Cestovné
o - ostatní výdaje
Vratky poplatků se účtují s mínusem do účastnických poplatků - kód "pp".</t>
        </r>
      </text>
    </comment>
    <comment ref="B29" authorId="1">
      <text>
        <r>
          <rPr>
            <sz val="10"/>
            <rFont val="Tahoma"/>
            <family val="2"/>
          </rPr>
          <t>Datum musí být stejné s datem na účetním dokladu!</t>
        </r>
      </text>
    </comment>
    <comment ref="E29" authorId="1">
      <text>
        <r>
          <rPr>
            <sz val="8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H29" authorId="1">
      <text>
        <r>
          <rPr>
            <sz val="10"/>
            <rFont val="Tahoma"/>
            <family val="2"/>
          </rPr>
          <t>Obsah položky. Jednoduše a stručně.</t>
        </r>
      </text>
    </comment>
    <comment ref="V38" authorId="0">
      <text>
        <r>
          <rPr>
            <sz val="8"/>
            <rFont val="Tahoma"/>
            <family val="0"/>
          </rPr>
          <t>Položky pro rychlý zápis rozpis dle druhů vydajů:
pr - převod do pokladny
pp - Účastnické poplatky
po - Ostatní příjmy
n - Nájem, ubytování
j - Jízdné
t - Stravné
m - Materiál
s - Služby
c - Cestovné
o - ostatní výdaje
Vratky poplatků se účtují s mínusem do účastnických poplatků - kód "pp".</t>
        </r>
      </text>
    </comment>
    <comment ref="B39" authorId="1">
      <text>
        <r>
          <rPr>
            <sz val="10"/>
            <rFont val="Tahoma"/>
            <family val="2"/>
          </rPr>
          <t>Datum musí být stejné s datem na účetním dokladu!</t>
        </r>
      </text>
    </comment>
    <comment ref="E39" authorId="1">
      <text>
        <r>
          <rPr>
            <sz val="8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H39" authorId="1">
      <text>
        <r>
          <rPr>
            <sz val="10"/>
            <rFont val="Tahoma"/>
            <family val="2"/>
          </rPr>
          <t>Obsah položky. Jednoduše a stručně.</t>
        </r>
      </text>
    </comment>
    <comment ref="W39" authorId="2">
      <text>
        <r>
          <rPr>
            <sz val="8"/>
            <rFont val="Tahoma"/>
            <family val="0"/>
          </rPr>
          <t xml:space="preserve">Převod peněz do táborové pokladny z centrální pokladny střediska.
</t>
        </r>
      </text>
    </comment>
    <comment ref="Z39" authorId="2">
      <text>
        <r>
          <rPr>
            <sz val="8"/>
            <rFont val="Tahoma"/>
            <family val="2"/>
          </rPr>
          <t>Poplatky. Účtujeme sem i vratky poplatků s mínusem.</t>
        </r>
      </text>
    </comment>
    <comment ref="AC39" authorId="2">
      <text>
        <r>
          <rPr>
            <sz val="8"/>
            <rFont val="Tahoma"/>
            <family val="0"/>
          </rPr>
          <t>Jakékoliv jiné příjmy. Např. vydělané peníze na táboře.</t>
        </r>
      </text>
    </comment>
  </commentList>
</comments>
</file>

<file path=xl/comments2.xml><?xml version="1.0" encoding="utf-8"?>
<comments xmlns="http://schemas.openxmlformats.org/spreadsheetml/2006/main">
  <authors>
    <author>Zdeněk Petržela</author>
    <author>Petr</author>
  </authors>
  <commentList>
    <comment ref="K33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Dle pokynu hospodáře střediska.</t>
        </r>
      </text>
    </comment>
    <comment ref="AB33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Datum, kdy jste v Táborové pokladní knize  zaúčtovali poslední položku.</t>
        </r>
      </text>
    </comment>
    <comment ref="AL33" authorId="0">
      <text>
        <r>
          <rPr>
            <sz val="8"/>
            <rFont val="Tahoma"/>
            <family val="0"/>
          </rPr>
          <t xml:space="preserve">
 </t>
        </r>
        <r>
          <rPr>
            <sz val="12"/>
            <rFont val="Tahoma"/>
            <family val="2"/>
          </rPr>
          <t>Počet číslovaných listů.</t>
        </r>
      </text>
    </comment>
    <comment ref="M33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Datum, kdy jste zaúčtovali v Táborové pokladní knize první položku.</t>
        </r>
      </text>
    </comment>
    <comment ref="Q20" authorId="1">
      <text>
        <r>
          <rPr>
            <sz val="14"/>
            <rFont val="Tahoma"/>
            <family val="2"/>
          </rPr>
          <t>Sem se vepíše název střediska.</t>
        </r>
      </text>
    </comment>
    <comment ref="J30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Název akce:</t>
        </r>
        <r>
          <rPr>
            <sz val="11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např.: Letní junácký tábor BRANNÁ 2001</t>
        </r>
      </text>
    </comment>
  </commentList>
</comments>
</file>

<file path=xl/comments3.xml><?xml version="1.0" encoding="utf-8"?>
<comments xmlns="http://schemas.openxmlformats.org/spreadsheetml/2006/main">
  <authors>
    <author>Zdeněk Petržela</author>
    <author>Glum</author>
    <author>Petr</author>
  </authors>
  <commentList>
    <comment ref="B3" authorId="0">
      <text>
        <r>
          <rPr>
            <sz val="10"/>
            <rFont val="Tahoma"/>
            <family val="2"/>
          </rPr>
          <t>Datum musí být stejné s datem na účetním dokladu!</t>
        </r>
      </text>
    </comment>
    <comment ref="C3" authorId="0">
      <text>
        <r>
          <rPr>
            <sz val="8"/>
            <rFont val="Tahoma"/>
            <family val="2"/>
          </rPr>
          <t>Dokladem se rozumí  číslo na účetním dokladu.
  Např. P01 - příjmový doklad
           V12 - výdajový doklad
Event. jiná čiselná řada přidělená hospodářem.</t>
        </r>
      </text>
    </comment>
    <comment ref="D3" authorId="0">
      <text>
        <r>
          <rPr>
            <sz val="10"/>
            <rFont val="Tahoma"/>
            <family val="2"/>
          </rPr>
          <t>Obsah položky. Jednoduše a stručně.</t>
        </r>
      </text>
    </comment>
    <comment ref="T4" authorId="0">
      <text>
        <r>
          <rPr>
            <b/>
            <sz val="12"/>
            <rFont val="Tahoma"/>
            <family val="2"/>
          </rPr>
          <t>Vždy 0,00</t>
        </r>
      </text>
    </comment>
    <comment ref="H2" authorId="1">
      <text>
        <r>
          <rPr>
            <sz val="8"/>
            <rFont val="Tahoma"/>
            <family val="0"/>
          </rPr>
          <t xml:space="preserve">Položky pro rychlý zápis rozpis dle druhů vydajů:
pr - převod do pokladny
pp - Účastnické poplatky
po - Ostatní příjmy
n - Nájem, ubytování
j - Jízdné
t - Stravné
m - Materiál
s - Služby
c - Cestovné
o - ostatní výdaje
</t>
        </r>
        <r>
          <rPr>
            <sz val="8"/>
            <color indexed="10"/>
            <rFont val="Tahoma"/>
            <family val="2"/>
          </rPr>
          <t>Vratky poplatků a vratky do pokladny střediska  se účtují s mínusem do účastnických poplatků - kód "pp", resp. mínusem do převodů do pokladny - kód "pr".</t>
        </r>
      </text>
    </comment>
    <comment ref="N3" authorId="2">
      <text>
        <r>
          <rPr>
            <sz val="8"/>
            <rFont val="Tahoma"/>
            <family val="2"/>
          </rPr>
          <t>Nákup veškerých potravin</t>
        </r>
        <r>
          <rPr>
            <b/>
            <sz val="8"/>
            <rFont val="Tahoma"/>
            <family val="0"/>
          </rPr>
          <t xml:space="preserve">
</t>
        </r>
      </text>
    </comment>
    <comment ref="O3" authorId="2">
      <text>
        <r>
          <rPr>
            <sz val="8"/>
            <rFont val="Tahoma"/>
            <family val="2"/>
          </rPr>
          <t>Drobný spotřební materiál a ostatní materiál do 3000 Kč:
Př.: barvy, kancelářské potřeby, filmy, knihy, drogistické zboží, aj.</t>
        </r>
      </text>
    </comment>
    <comment ref="J3" authorId="2">
      <text>
        <r>
          <rPr>
            <sz val="8"/>
            <rFont val="Tahoma"/>
            <family val="2"/>
          </rPr>
          <t>Poplatky. Účtujeme sem i vratky poplatků s mínusem.</t>
        </r>
      </text>
    </comment>
    <comment ref="K3" authorId="2">
      <text>
        <r>
          <rPr>
            <sz val="8"/>
            <rFont val="Tahoma"/>
            <family val="0"/>
          </rPr>
          <t>Jakékoliv jiné příjmy. Např. vydělané peníze na táboře.</t>
        </r>
      </text>
    </comment>
    <comment ref="L3" authorId="2">
      <text>
        <r>
          <rPr>
            <sz val="8"/>
            <rFont val="Tahoma"/>
            <family val="0"/>
          </rPr>
          <t>Nájem za louku, v případě putovního tábora nájmy za tábořiště, rekreační poplatky či poplatky za nájmy či užívání lesa</t>
        </r>
      </text>
    </comment>
    <comment ref="M3" authorId="2">
      <text>
        <r>
          <rPr>
            <sz val="8"/>
            <rFont val="Tahoma"/>
            <family val="2"/>
          </rPr>
          <t>Jenom doprava osob (dětí), ať už na tábor či během tábora.</t>
        </r>
      </text>
    </comment>
    <comment ref="Q3" authorId="2">
      <text>
        <r>
          <rPr>
            <sz val="8"/>
            <rFont val="Tahoma"/>
            <family val="2"/>
          </rPr>
          <t>Veškeré cestovné uskutečněné na základě cestovního příkazu - auta, kontrola tábořiště činnovníkem atd.</t>
        </r>
      </text>
    </comment>
    <comment ref="P3" authorId="2">
      <text>
        <r>
          <rPr>
            <sz val="8"/>
            <rFont val="Tahoma"/>
            <family val="2"/>
          </rPr>
          <t>Kopírování, spoje, posekání louky atd.</t>
        </r>
      </text>
    </comment>
    <comment ref="R3" authorId="2">
      <text>
        <r>
          <rPr>
            <sz val="8"/>
            <rFont val="Tahoma"/>
            <family val="2"/>
          </rPr>
          <t>Ostatní výdaje, které se nepodařilo zařadit do předchozích kolonek</t>
        </r>
      </text>
    </comment>
    <comment ref="I3" authorId="2">
      <text>
        <r>
          <rPr>
            <sz val="8"/>
            <rFont val="Tahoma"/>
            <family val="0"/>
          </rPr>
          <t xml:space="preserve">Převod peněz do táborové pokladny z centrální pokladny střediska.
</t>
        </r>
      </text>
    </comment>
  </commentList>
</comments>
</file>

<file path=xl/sharedStrings.xml><?xml version="1.0" encoding="utf-8"?>
<sst xmlns="http://schemas.openxmlformats.org/spreadsheetml/2006/main" count="176" uniqueCount="109">
  <si>
    <t>za účetní období od:</t>
  </si>
  <si>
    <t>do:</t>
  </si>
  <si>
    <t>obsahuje</t>
  </si>
  <si>
    <t>číslované listy.</t>
  </si>
  <si>
    <t>Junák - svaz skautů a skautek ČR</t>
  </si>
  <si>
    <t>Dne</t>
  </si>
  <si>
    <t>Dokl.</t>
  </si>
  <si>
    <t>Účel platby</t>
  </si>
  <si>
    <t>Pokladna</t>
  </si>
  <si>
    <t>Příjmy</t>
  </si>
  <si>
    <t>Po</t>
  </si>
  <si>
    <t>Příjem</t>
  </si>
  <si>
    <t>Výdej</t>
  </si>
  <si>
    <t>Zůstatek</t>
  </si>
  <si>
    <t>Ostatní příjmy</t>
  </si>
  <si>
    <t>KONTROLA</t>
  </si>
  <si>
    <t xml:space="preserve">CELKEM </t>
  </si>
  <si>
    <t>Číslo stránky ___/___</t>
  </si>
  <si>
    <t>Výdaje</t>
  </si>
  <si>
    <t>Nájemné, ubytování</t>
  </si>
  <si>
    <t>Stravné</t>
  </si>
  <si>
    <t>Název akce:</t>
  </si>
  <si>
    <t>IČO:</t>
  </si>
  <si>
    <t>ev. č.:</t>
  </si>
  <si>
    <t>Služby</t>
  </si>
  <si>
    <t>Pokladní kniha</t>
  </si>
  <si>
    <t>Materiál</t>
  </si>
  <si>
    <t>Cestovné</t>
  </si>
  <si>
    <t>Datum konání:</t>
  </si>
  <si>
    <t>Místo:</t>
  </si>
  <si>
    <t>Účastnické poplatky</t>
  </si>
  <si>
    <t>Ostatní</t>
  </si>
  <si>
    <t>Jízdne</t>
  </si>
  <si>
    <t>Převod do pokladny střediska</t>
  </si>
  <si>
    <t>Částka</t>
  </si>
  <si>
    <t>Vystavil:</t>
  </si>
  <si>
    <t>Datum vystavení:</t>
  </si>
  <si>
    <t>Celkem příjmy</t>
  </si>
  <si>
    <t>Celkem výdaje</t>
  </si>
  <si>
    <t>Převod do pokladny</t>
  </si>
  <si>
    <t>převod z minulé stránky</t>
  </si>
  <si>
    <t>Jízdné</t>
  </si>
  <si>
    <t>Ostatní výdaje</t>
  </si>
  <si>
    <t>od:</t>
  </si>
  <si>
    <t>Za období</t>
  </si>
  <si>
    <t>Zodpovída:</t>
  </si>
  <si>
    <t>Akce:</t>
  </si>
  <si>
    <t>Kalkulační jednice:</t>
  </si>
  <si>
    <t>Cestov-  né</t>
  </si>
  <si>
    <t>Úč. popl.</t>
  </si>
  <si>
    <t>Nájemné, ubyt.</t>
  </si>
  <si>
    <t>pr</t>
  </si>
  <si>
    <t>Návod k použití</t>
  </si>
  <si>
    <t>Tento automatický formulář Pokladní knihy má usnadnit práci hospodářům akcí, které pořádají OJ Junáka. Pokladní kniha nemá závazný vzhled ani náplň;</t>
  </si>
  <si>
    <t>jedná se pouze o doporučené formuláře.</t>
  </si>
  <si>
    <t>Hospodář akce většinou nemá k dispozici na místě notebook či jiný počítač, aby mohl rovnou zapisovat příjmové a výdajové doklady do této pokladní knihy.</t>
  </si>
  <si>
    <t>Proto je součástí pokladní kniha ve zjednodušené podobě, kterou si může hospodář vytisknout a použít operativně přímo na akci. Jedná se o formuláře v</t>
  </si>
  <si>
    <t>List TPK slouží právě k zapsání základních údajů o pořadateli, pořádané akci a slouží jako titulní list. Po vytištění bývá většinou první v řadě.</t>
  </si>
  <si>
    <t xml:space="preserve">List TPK 1 slouží k zaznamenávání příjmových a výdajových pokladních dokladů, které náleží do hospodaření akce. Hospodář zapisuje pouze do bílých </t>
  </si>
  <si>
    <t>buněk a dále do žlutého sloupce označeného "Po" takto:</t>
  </si>
  <si>
    <t>do sloupce</t>
  </si>
  <si>
    <t xml:space="preserve"> =</t>
  </si>
  <si>
    <t>datum uskutečnění operace; datum nejlépe ve tvaru 15/4</t>
  </si>
  <si>
    <t>číslo (popř. označení) dokladu</t>
  </si>
  <si>
    <t>zapíše se výstižný obsah dokladu (o co jde)</t>
  </si>
  <si>
    <t xml:space="preserve"> = </t>
  </si>
  <si>
    <t>spočte se sám automaticky!</t>
  </si>
  <si>
    <t>kódové označení operace - vysvětlivky vyvoláte, když se myší postavíte na označení sloupce s červeným rožkem</t>
  </si>
  <si>
    <t xml:space="preserve">vyberte dle typu operace a účelu platby nejvhodnější kód. Ten zapište malými písmeny do sloupce a formulář sám </t>
  </si>
  <si>
    <t>doplní čásku příjmu, resp. výdeje do správného sloupce.</t>
  </si>
  <si>
    <t>Zapisování složených dokladů (příklad: výdajový doklad obsahuje několik prvotních dokladů na různé druhy výdajů) se provede takto:</t>
  </si>
  <si>
    <t>12V16</t>
  </si>
  <si>
    <t>Potraviny</t>
  </si>
  <si>
    <t>t</t>
  </si>
  <si>
    <t>m</t>
  </si>
  <si>
    <t>c</t>
  </si>
  <si>
    <t>12V17</t>
  </si>
  <si>
    <t>Nájemné</t>
  </si>
  <si>
    <t>n</t>
  </si>
  <si>
    <t>Zapisování převodu peněz z a do střediskové pokladny a vratek účastnických poplatků se provádí takto:</t>
  </si>
  <si>
    <t>12P8</t>
  </si>
  <si>
    <t>Převod ze stř.pokl</t>
  </si>
  <si>
    <t>12P9</t>
  </si>
  <si>
    <t>Úč.pol. Novák</t>
  </si>
  <si>
    <t>pp</t>
  </si>
  <si>
    <t>12V18</t>
  </si>
  <si>
    <t>Vratka úč.popl.</t>
  </si>
  <si>
    <t>12V19</t>
  </si>
  <si>
    <t>Převod do stř.pokl</t>
  </si>
  <si>
    <t>Komenář: vratky se zapíší v souladu s dokladem (výdajovým) a označí se ve sloupci "Po" kódem operace. Automaticky se pak zapíší mínusem do</t>
  </si>
  <si>
    <t>příjmového sloupce.</t>
  </si>
  <si>
    <t>pořadatel. Po návratu z akce je možné z "provizorní" pokladní knihy přepsat doklady do automatické pokladní knihy.</t>
  </si>
  <si>
    <t>formulář je možné vytisknout a založit do šanonu k dokladům nebo k zaúčtování akce do účetnictví střediska.</t>
  </si>
  <si>
    <r>
      <t xml:space="preserve">Po zpracování hospodaření akce v automatické pokladní knize se objeví v listu </t>
    </r>
    <r>
      <rPr>
        <sz val="10"/>
        <color indexed="10"/>
        <rFont val="Arial CE"/>
        <family val="2"/>
      </rPr>
      <t>Vyúčtování</t>
    </r>
    <r>
      <rPr>
        <sz val="10"/>
        <rFont val="Arial CE"/>
        <family val="2"/>
      </rPr>
      <t xml:space="preserve"> hotová rekapitulace akce a její výsledek hospodaření. Tento</t>
    </r>
  </si>
  <si>
    <t>Rekapitulace jednotlivých kroků s tímto souborem:</t>
  </si>
  <si>
    <t>2) přepiš doklady z provizorní pokladní knihy do listu TPK1</t>
  </si>
  <si>
    <t>0) doplň údaje v listu TPK</t>
  </si>
  <si>
    <t>3) zkontroluj zápisy v pokladní knize TPK1 a vytiskni Rekapitulaci z listu Vyúčtování</t>
  </si>
  <si>
    <t>4) odevzdej hospodaření akce s vytištěnou pokladní knihou, vč. titulního listu hospodáři střediska k zaúčtování.</t>
  </si>
  <si>
    <t>VLOŽIT/BUŇKY. Pozor na to, že je třeba opravit vzorce tak, že označíte řádek tabulky a pravým uzlíkem roztáhnete buňky až tam, kde opět začínají vzorce.</t>
  </si>
  <si>
    <t>1) vytiskni si list PKJ1, resp. PKJ2 a použij jej přímo na akci</t>
  </si>
  <si>
    <r>
      <t xml:space="preserve">listech </t>
    </r>
    <r>
      <rPr>
        <sz val="10"/>
        <color indexed="10"/>
        <rFont val="Arial CE"/>
        <family val="2"/>
      </rPr>
      <t>PKJ1 a PKJ2</t>
    </r>
    <r>
      <rPr>
        <sz val="10"/>
        <rFont val="Arial CE"/>
        <family val="2"/>
      </rPr>
      <t xml:space="preserve">. V případě, že je vyplněna titulní strana celé pokladní knihy (název akce, pořadatel, IČ atd.), vyplní se automaticky do titulku listu i </t>
    </r>
  </si>
  <si>
    <t>zapisuje se v případě, že došlo k navýšení peněžních prostředků v pokladně (na základě příjmového pokladního dokl.)</t>
  </si>
  <si>
    <t>zapisuje se v případě, že došlo ke snížení peněžních prostředků v pokladně (na základě výdajového pokladního dokl.)</t>
  </si>
  <si>
    <t>V případě, že na akci vzniklo hodně dokladů a nestačí řádky v listu TPK1, je možné přidat řádky příkazem</t>
  </si>
  <si>
    <t>Přehled hospodaření akce</t>
  </si>
  <si>
    <t>Poznámka: při uzavírání dílčí pokladny akce musí být zůstatek nulový (tj. zůstatek v kontrolním výsledku musí být nula).</t>
  </si>
  <si>
    <t>Výsledek hospodaření v pokladně</t>
  </si>
  <si>
    <t>Liliový kruh Litomyšl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</si>
</sst>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.00;[Red]\-#,##0.00"/>
    <numFmt numFmtId="166" formatCode="#,##0\ &quot;Kčs&quot;;[Red]\-#,##0\ &quot;Kčs&quot;"/>
    <numFmt numFmtId="167" formatCode="#,##0.00\ &quot;Kčs&quot;;[Red]\-#,##0.00\ &quot;Kčs&quot;"/>
    <numFmt numFmtId="168" formatCode="d/m"/>
    <numFmt numFmtId="169" formatCode="#,##0.00\ &quot;Kč&quot;"/>
    <numFmt numFmtId="170" formatCode="#,##0.00_ ;[Red]\-#,##0.00\ "/>
    <numFmt numFmtId="171" formatCode="#,##0.00_ ;\-#,##0.00\ "/>
    <numFmt numFmtId="172" formatCode="000\ 00"/>
    <numFmt numFmtId="173" formatCode="dd/mm/yy"/>
    <numFmt numFmtId="174" formatCode="&quot;V&quot;00"/>
    <numFmt numFmtId="175" formatCode="000\-00"/>
    <numFmt numFmtId="176" formatCode="0&quot;°&quot;"/>
    <numFmt numFmtId="177" formatCode="\-#,##0.00"/>
    <numFmt numFmtId="178" formatCode="#,##0_ ;\-#,##0\ "/>
    <numFmt numFmtId="179" formatCode="d/m/yy"/>
    <numFmt numFmtId="180" formatCode="d/m/"/>
    <numFmt numFmtId="181" formatCode="0.0"/>
    <numFmt numFmtId="182" formatCode="0.0&quot;l / 100km&quot;"/>
    <numFmt numFmtId="183" formatCode="000"/>
    <numFmt numFmtId="184" formatCode="0.00_ ;\-0.00\ "/>
    <numFmt numFmtId="185" formatCode="#,##0\ &quot;Kc&quot;;\-#,##0\ &quot;Kc&quot;"/>
    <numFmt numFmtId="186" formatCode="#,##0\ &quot;Kc&quot;;[Red]\-#,##0\ &quot;Kc&quot;"/>
    <numFmt numFmtId="187" formatCode="#,##0.00\ &quot;Kc&quot;;\-#,##0.00\ &quot;Kc&quot;"/>
    <numFmt numFmtId="188" formatCode="#,##0.00\ &quot;Kc&quot;;[Red]\-#,##0.00\ &quot;Kc&quot;"/>
    <numFmt numFmtId="189" formatCode="_-* #,##0\ &quot;Kc&quot;_-;\-* #,##0\ &quot;Kc&quot;_-;_-* &quot;-&quot;\ &quot;Kc&quot;_-;_-@_-"/>
    <numFmt numFmtId="190" formatCode="_-* #,##0\ _K_c_-;\-* #,##0\ _K_c_-;_-* &quot;-&quot;\ _K_c_-;_-@_-"/>
    <numFmt numFmtId="191" formatCode="_-* #,##0.00\ &quot;Kc&quot;_-;\-* #,##0.00\ &quot;Kc&quot;_-;_-* &quot;-&quot;??\ &quot;Kc&quot;_-;_-@_-"/>
    <numFmt numFmtId="192" formatCode="_-* #,##0.00\ _K_c_-;\-* #,##0.00\ _K_c_-;_-* &quot;-&quot;??\ _K_c_-;_-@_-"/>
    <numFmt numFmtId="193" formatCode="#,##0\ &quot;Kcs&quot;;\-#,##0\ &quot;Kcs&quot;"/>
    <numFmt numFmtId="194" formatCode="#,##0\ &quot;Kcs&quot;;[Red]\-#,##0\ &quot;Kcs&quot;"/>
    <numFmt numFmtId="195" formatCode="#,##0.00\ &quot;Kcs&quot;;\-#,##0.00\ &quot;Kcs&quot;"/>
    <numFmt numFmtId="196" formatCode="#,##0.00\ &quot;Kcs&quot;;[Red]\-#,##0.00\ &quot;Kcs&quot;"/>
    <numFmt numFmtId="197" formatCode="_-* #,##0\ &quot;Kcs&quot;_-;\-* #,##0\ &quot;Kcs&quot;_-;_-* &quot;-&quot;\ &quot;Kcs&quot;_-;_-@_-"/>
    <numFmt numFmtId="198" formatCode="_-* #,##0\ _K_c_s_-;\-* #,##0\ _K_c_s_-;_-* &quot;-&quot;\ _K_c_s_-;_-@_-"/>
    <numFmt numFmtId="199" formatCode="_-* #,##0.00\ &quot;Kcs&quot;_-;\-* #,##0.00\ &quot;Kcs&quot;_-;_-* &quot;-&quot;??\ &quot;Kcs&quot;_-;_-@_-"/>
    <numFmt numFmtId="200" formatCode="_-* #,##0.00\ _K_c_s_-;\-* #,##0.00\ _K_c_s_-;_-* &quot;-&quot;??\ _K_c_s_-;_-@_-"/>
    <numFmt numFmtId="201" formatCode="#,##0;\-#,##0"/>
    <numFmt numFmtId="202" formatCode="#,##0.00;\-#,##0.00"/>
    <numFmt numFmtId="203" formatCode="d/m/yy\ h:mm"/>
    <numFmt numFmtId="204" formatCode="0.000"/>
    <numFmt numFmtId="205" formatCode="#,##0.00_);\(#,##0.00\)"/>
    <numFmt numFmtId="206" formatCode="#,##0_);\(#,##0\)"/>
    <numFmt numFmtId="207" formatCode="#,##0.0"/>
    <numFmt numFmtId="208" formatCode="#,##0.00\ _K_č"/>
    <numFmt numFmtId="209" formatCode="dd\-mmm\-yy"/>
    <numFmt numFmtId="210" formatCode="mmm/yyyy"/>
    <numFmt numFmtId="211" formatCode="#,##0.#"/>
    <numFmt numFmtId="212" formatCode="##,#0#"/>
    <numFmt numFmtId="213" formatCode="0&quot;l/100km&quot;"/>
    <numFmt numFmtId="214" formatCode="0,&quot;l / 100km&quot;"/>
    <numFmt numFmtId="215" formatCode="0&quot;l / 100km&quot;"/>
    <numFmt numFmtId="216" formatCode="00&quot;l / 100km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yyyy\-mm\-dd"/>
    <numFmt numFmtId="221" formatCode="0&quot;.&quot;"/>
    <numFmt numFmtId="222" formatCode="&quot;dcery&quot;;&quot;syna&quot;;"/>
    <numFmt numFmtId="223" formatCode="00"/>
  </numFmts>
  <fonts count="38">
    <font>
      <sz val="10"/>
      <name val="Arial"/>
      <family val="0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u val="single"/>
      <sz val="14"/>
      <name val="Arial CE"/>
      <family val="2"/>
    </font>
    <font>
      <b/>
      <u val="single"/>
      <sz val="28"/>
      <name val="Arial CE"/>
      <family val="2"/>
    </font>
    <font>
      <sz val="15"/>
      <name val="Arial CE"/>
      <family val="2"/>
    </font>
    <font>
      <sz val="13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sz val="8"/>
      <name val="Tahoma"/>
      <family val="0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color indexed="12"/>
      <name val="Arial CE"/>
      <family val="2"/>
    </font>
    <font>
      <b/>
      <sz val="8"/>
      <name val="Tahoma"/>
      <family val="0"/>
    </font>
    <font>
      <b/>
      <sz val="9"/>
      <name val="Arial CE"/>
      <family val="2"/>
    </font>
    <font>
      <sz val="14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ahoma"/>
      <family val="2"/>
    </font>
    <font>
      <b/>
      <sz val="20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sz val="8"/>
      <color indexed="10"/>
      <name val="Tahoma"/>
      <family val="2"/>
    </font>
    <font>
      <sz val="12"/>
      <color indexed="10"/>
      <name val="Arial CE"/>
      <family val="2"/>
    </font>
    <font>
      <u val="single"/>
      <sz val="28"/>
      <name val="Arial CE"/>
      <family val="2"/>
    </font>
    <font>
      <b/>
      <sz val="15"/>
      <name val="Arial CE"/>
      <family val="2"/>
    </font>
    <font>
      <i/>
      <sz val="7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21" applyFont="1" applyFill="1" applyProtection="1">
      <alignment/>
      <protection/>
    </xf>
    <xf numFmtId="0" fontId="1" fillId="0" borderId="0" xfId="21" applyFont="1" applyProtection="1">
      <alignment/>
      <protection/>
    </xf>
    <xf numFmtId="0" fontId="14" fillId="0" borderId="0" xfId="21" applyFont="1" applyFill="1" applyProtection="1">
      <alignment/>
      <protection/>
    </xf>
    <xf numFmtId="0" fontId="1" fillId="0" borderId="0" xfId="21" applyFont="1" applyFill="1" applyProtection="1">
      <alignment/>
      <protection/>
    </xf>
    <xf numFmtId="0" fontId="17" fillId="0" borderId="0" xfId="21" applyFont="1" applyFill="1" applyBorder="1" applyProtection="1">
      <alignment/>
      <protection/>
    </xf>
    <xf numFmtId="0" fontId="17" fillId="0" borderId="0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horizontal="center" vertical="center"/>
      <protection/>
    </xf>
    <xf numFmtId="168" fontId="19" fillId="0" borderId="1" xfId="21" applyNumberFormat="1" applyFont="1" applyFill="1" applyBorder="1" applyAlignment="1" applyProtection="1">
      <alignment horizontal="right"/>
      <protection locked="0"/>
    </xf>
    <xf numFmtId="174" fontId="20" fillId="2" borderId="2" xfId="21" applyNumberFormat="1" applyFont="1" applyFill="1" applyBorder="1" applyAlignment="1" applyProtection="1">
      <alignment horizontal="center"/>
      <protection locked="0"/>
    </xf>
    <xf numFmtId="0" fontId="19" fillId="0" borderId="2" xfId="21" applyFont="1" applyFill="1" applyBorder="1" applyProtection="1">
      <alignment/>
      <protection locked="0"/>
    </xf>
    <xf numFmtId="4" fontId="19" fillId="0" borderId="3" xfId="21" applyNumberFormat="1" applyFont="1" applyFill="1" applyBorder="1" applyAlignment="1" applyProtection="1">
      <alignment horizontal="right"/>
      <protection locked="0"/>
    </xf>
    <xf numFmtId="4" fontId="19" fillId="0" borderId="4" xfId="21" applyNumberFormat="1" applyFont="1" applyFill="1" applyBorder="1" applyAlignment="1" applyProtection="1">
      <alignment horizontal="right"/>
      <protection locked="0"/>
    </xf>
    <xf numFmtId="168" fontId="19" fillId="0" borderId="5" xfId="21" applyNumberFormat="1" applyFont="1" applyFill="1" applyBorder="1" applyAlignment="1" applyProtection="1">
      <alignment horizontal="right"/>
      <protection locked="0"/>
    </xf>
    <xf numFmtId="0" fontId="19" fillId="0" borderId="6" xfId="20" applyNumberFormat="1" applyFont="1" applyBorder="1" applyAlignment="1" applyProtection="1">
      <alignment horizontal="right"/>
      <protection locked="0"/>
    </xf>
    <xf numFmtId="0" fontId="19" fillId="0" borderId="6" xfId="21" applyFont="1" applyFill="1" applyBorder="1" applyProtection="1">
      <alignment/>
      <protection locked="0"/>
    </xf>
    <xf numFmtId="4" fontId="19" fillId="0" borderId="7" xfId="21" applyNumberFormat="1" applyFont="1" applyFill="1" applyBorder="1" applyAlignment="1" applyProtection="1">
      <alignment horizontal="right"/>
      <protection locked="0"/>
    </xf>
    <xf numFmtId="4" fontId="19" fillId="0" borderId="8" xfId="21" applyNumberFormat="1" applyFont="1" applyFill="1" applyBorder="1" applyAlignment="1" applyProtection="1">
      <alignment horizontal="right"/>
      <protection locked="0"/>
    </xf>
    <xf numFmtId="174" fontId="20" fillId="2" borderId="9" xfId="21" applyNumberFormat="1" applyFont="1" applyFill="1" applyBorder="1" applyAlignment="1" applyProtection="1">
      <alignment horizontal="center"/>
      <protection locked="0"/>
    </xf>
    <xf numFmtId="0" fontId="19" fillId="0" borderId="9" xfId="21" applyFont="1" applyFill="1" applyBorder="1" applyProtection="1">
      <alignment/>
      <protection locked="0"/>
    </xf>
    <xf numFmtId="4" fontId="19" fillId="0" borderId="10" xfId="21" applyNumberFormat="1" applyFont="1" applyFill="1" applyBorder="1" applyAlignment="1" applyProtection="1">
      <alignment horizontal="right"/>
      <protection locked="0"/>
    </xf>
    <xf numFmtId="4" fontId="19" fillId="0" borderId="11" xfId="21" applyNumberFormat="1" applyFont="1" applyFill="1" applyBorder="1" applyAlignment="1" applyProtection="1">
      <alignment horizontal="right"/>
      <protection locked="0"/>
    </xf>
    <xf numFmtId="168" fontId="19" fillId="0" borderId="12" xfId="21" applyNumberFormat="1" applyFont="1" applyFill="1" applyBorder="1" applyAlignment="1" applyProtection="1">
      <alignment horizontal="right"/>
      <protection locked="0"/>
    </xf>
    <xf numFmtId="4" fontId="1" fillId="0" borderId="0" xfId="20" applyNumberFormat="1" applyFont="1" applyFill="1" applyAlignment="1" applyProtection="1">
      <alignment horizontal="left"/>
      <protection/>
    </xf>
    <xf numFmtId="0" fontId="1" fillId="0" borderId="0" xfId="21" applyFont="1" applyFill="1" applyAlignment="1" applyProtection="1">
      <alignment horizontal="left"/>
      <protection/>
    </xf>
    <xf numFmtId="0" fontId="17" fillId="0" borderId="0" xfId="21" applyFont="1" applyFill="1" applyAlignment="1" applyProtection="1">
      <alignment horizontal="center"/>
      <protection/>
    </xf>
    <xf numFmtId="174" fontId="19" fillId="0" borderId="2" xfId="21" applyNumberFormat="1" applyFont="1" applyFill="1" applyBorder="1" applyAlignment="1" applyProtection="1">
      <alignment horizontal="right"/>
      <protection locked="0"/>
    </xf>
    <xf numFmtId="4" fontId="19" fillId="3" borderId="13" xfId="21" applyNumberFormat="1" applyFont="1" applyFill="1" applyBorder="1" applyAlignment="1" applyProtection="1">
      <alignment horizontal="right"/>
      <protection locked="0"/>
    </xf>
    <xf numFmtId="4" fontId="19" fillId="3" borderId="3" xfId="21" applyNumberFormat="1" applyFont="1" applyFill="1" applyBorder="1" applyAlignment="1" applyProtection="1">
      <alignment horizontal="right"/>
      <protection locked="0"/>
    </xf>
    <xf numFmtId="0" fontId="14" fillId="0" borderId="0" xfId="21" applyFont="1" applyFill="1" applyBorder="1" applyAlignment="1" applyProtection="1">
      <alignment horizontal="left"/>
      <protection/>
    </xf>
    <xf numFmtId="0" fontId="8" fillId="0" borderId="14" xfId="21" applyFont="1" applyFill="1" applyBorder="1" applyAlignment="1" applyProtection="1">
      <alignment horizontal="left"/>
      <protection/>
    </xf>
    <xf numFmtId="0" fontId="15" fillId="0" borderId="14" xfId="21" applyFont="1" applyFill="1" applyBorder="1" applyProtection="1">
      <alignment/>
      <protection/>
    </xf>
    <xf numFmtId="0" fontId="14" fillId="0" borderId="14" xfId="21" applyFont="1" applyFill="1" applyBorder="1" applyProtection="1">
      <alignment/>
      <protection/>
    </xf>
    <xf numFmtId="0" fontId="17" fillId="0" borderId="0" xfId="21" applyFont="1" applyFill="1" applyBorder="1" applyAlignment="1" applyProtection="1">
      <alignment horizontal="left"/>
      <protection/>
    </xf>
    <xf numFmtId="0" fontId="17" fillId="0" borderId="0" xfId="21" applyFont="1" applyFill="1" applyBorder="1" applyAlignment="1" applyProtection="1">
      <alignment horizontal="left" vertical="center" wrapText="1"/>
      <protection/>
    </xf>
    <xf numFmtId="0" fontId="18" fillId="0" borderId="0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>
      <alignment horizontal="right"/>
      <protection/>
    </xf>
    <xf numFmtId="170" fontId="19" fillId="0" borderId="1" xfId="21" applyNumberFormat="1" applyFont="1" applyFill="1" applyBorder="1" applyAlignment="1" applyProtection="1">
      <alignment horizontal="right"/>
      <protection/>
    </xf>
    <xf numFmtId="0" fontId="19" fillId="0" borderId="6" xfId="20" applyNumberFormat="1" applyFont="1" applyFill="1" applyBorder="1" applyAlignment="1" applyProtection="1">
      <alignment horizontal="right"/>
      <protection locked="0"/>
    </xf>
    <xf numFmtId="170" fontId="19" fillId="0" borderId="5" xfId="21" applyNumberFormat="1" applyFont="1" applyFill="1" applyBorder="1" applyAlignment="1" applyProtection="1">
      <alignment horizontal="right"/>
      <protection/>
    </xf>
    <xf numFmtId="170" fontId="19" fillId="0" borderId="12" xfId="21" applyNumberFormat="1" applyFont="1" applyFill="1" applyBorder="1" applyAlignment="1" applyProtection="1">
      <alignment horizontal="right"/>
      <protection/>
    </xf>
    <xf numFmtId="0" fontId="15" fillId="0" borderId="15" xfId="21" applyFont="1" applyFill="1" applyBorder="1" applyProtection="1">
      <alignment/>
      <protection/>
    </xf>
    <xf numFmtId="0" fontId="17" fillId="0" borderId="16" xfId="21" applyFont="1" applyFill="1" applyBorder="1" applyAlignment="1" applyProtection="1">
      <alignment horizontal="center"/>
      <protection/>
    </xf>
    <xf numFmtId="0" fontId="18" fillId="0" borderId="16" xfId="21" applyFont="1" applyFill="1" applyBorder="1" applyProtection="1">
      <alignment/>
      <protection/>
    </xf>
    <xf numFmtId="4" fontId="18" fillId="0" borderId="17" xfId="21" applyNumberFormat="1" applyFont="1" applyFill="1" applyBorder="1" applyProtection="1">
      <alignment/>
      <protection/>
    </xf>
    <xf numFmtId="4" fontId="18" fillId="0" borderId="18" xfId="21" applyNumberFormat="1" applyFont="1" applyFill="1" applyBorder="1" applyProtection="1">
      <alignment/>
      <protection/>
    </xf>
    <xf numFmtId="4" fontId="18" fillId="0" borderId="19" xfId="21" applyNumberFormat="1" applyFont="1" applyFill="1" applyBorder="1" applyProtection="1">
      <alignment/>
      <protection/>
    </xf>
    <xf numFmtId="0" fontId="18" fillId="0" borderId="0" xfId="21" applyFont="1" applyFill="1" applyAlignment="1" applyProtection="1">
      <alignment horizontal="left"/>
      <protection/>
    </xf>
    <xf numFmtId="0" fontId="18" fillId="0" borderId="20" xfId="21" applyFont="1" applyFill="1" applyBorder="1" applyAlignment="1" applyProtection="1">
      <alignment horizontal="center"/>
      <protection/>
    </xf>
    <xf numFmtId="0" fontId="18" fillId="0" borderId="21" xfId="21" applyFont="1" applyFill="1" applyBorder="1" applyAlignment="1" applyProtection="1">
      <alignment horizontal="center"/>
      <protection/>
    </xf>
    <xf numFmtId="0" fontId="17" fillId="0" borderId="22" xfId="21" applyFont="1" applyFill="1" applyBorder="1" applyAlignment="1" applyProtection="1">
      <alignment horizontal="center" vertical="center"/>
      <protection/>
    </xf>
    <xf numFmtId="0" fontId="17" fillId="0" borderId="23" xfId="21" applyFont="1" applyFill="1" applyBorder="1" applyAlignment="1" applyProtection="1">
      <alignment horizontal="center" vertical="center"/>
      <protection/>
    </xf>
    <xf numFmtId="0" fontId="22" fillId="0" borderId="17" xfId="21" applyFont="1" applyFill="1" applyBorder="1" applyAlignment="1" applyProtection="1">
      <alignment horizontal="center" vertical="center"/>
      <protection/>
    </xf>
    <xf numFmtId="0" fontId="22" fillId="0" borderId="18" xfId="21" applyFont="1" applyFill="1" applyBorder="1" applyAlignment="1" applyProtection="1">
      <alignment horizontal="center" vertical="center"/>
      <protection/>
    </xf>
    <xf numFmtId="0" fontId="18" fillId="0" borderId="24" xfId="21" applyFont="1" applyFill="1" applyBorder="1" applyAlignment="1" applyProtection="1">
      <alignment horizontal="center" vertical="center"/>
      <protection/>
    </xf>
    <xf numFmtId="0" fontId="18" fillId="0" borderId="25" xfId="21" applyFont="1" applyFill="1" applyBorder="1" applyAlignment="1" applyProtection="1">
      <alignment horizontal="center" vertical="center"/>
      <protection/>
    </xf>
    <xf numFmtId="0" fontId="18" fillId="0" borderId="26" xfId="21" applyFont="1" applyFill="1" applyBorder="1" applyAlignment="1" applyProtection="1">
      <alignment horizontal="center" vertical="center"/>
      <protection/>
    </xf>
    <xf numFmtId="0" fontId="18" fillId="0" borderId="27" xfId="21" applyFont="1" applyFill="1" applyBorder="1" applyAlignment="1" applyProtection="1">
      <alignment horizontal="center"/>
      <protection/>
    </xf>
    <xf numFmtId="0" fontId="18" fillId="0" borderId="28" xfId="21" applyFont="1" applyFill="1" applyBorder="1" applyAlignment="1" applyProtection="1">
      <alignment horizontal="center"/>
      <protection/>
    </xf>
    <xf numFmtId="0" fontId="0" fillId="0" borderId="14" xfId="0" applyFill="1" applyBorder="1" applyAlignment="1">
      <alignment/>
    </xf>
    <xf numFmtId="0" fontId="14" fillId="0" borderId="29" xfId="21" applyFont="1" applyFill="1" applyBorder="1" applyProtection="1">
      <alignment/>
      <protection/>
    </xf>
    <xf numFmtId="0" fontId="22" fillId="0" borderId="30" xfId="21" applyFont="1" applyFill="1" applyBorder="1" applyAlignment="1" applyProtection="1">
      <alignment horizontal="center" vertical="center"/>
      <protection/>
    </xf>
    <xf numFmtId="0" fontId="18" fillId="0" borderId="31" xfId="21" applyFont="1" applyFill="1" applyBorder="1" applyAlignment="1" applyProtection="1">
      <alignment horizontal="center"/>
      <protection/>
    </xf>
    <xf numFmtId="4" fontId="19" fillId="0" borderId="32" xfId="21" applyNumberFormat="1" applyFont="1" applyFill="1" applyBorder="1" applyAlignment="1" applyProtection="1">
      <alignment horizontal="right"/>
      <protection locked="0"/>
    </xf>
    <xf numFmtId="4" fontId="19" fillId="0" borderId="33" xfId="21" applyNumberFormat="1" applyFont="1" applyFill="1" applyBorder="1" applyAlignment="1" applyProtection="1">
      <alignment horizontal="right"/>
      <protection locked="0"/>
    </xf>
    <xf numFmtId="170" fontId="19" fillId="0" borderId="34" xfId="21" applyNumberFormat="1" applyFont="1" applyFill="1" applyBorder="1" applyAlignment="1" applyProtection="1">
      <alignment horizontal="right"/>
      <protection/>
    </xf>
    <xf numFmtId="4" fontId="19" fillId="3" borderId="35" xfId="21" applyNumberFormat="1" applyFont="1" applyFill="1" applyBorder="1" applyAlignment="1" applyProtection="1">
      <alignment horizontal="right"/>
      <protection locked="0"/>
    </xf>
    <xf numFmtId="4" fontId="19" fillId="3" borderId="10" xfId="21" applyNumberFormat="1" applyFont="1" applyFill="1" applyBorder="1" applyAlignment="1" applyProtection="1">
      <alignment horizontal="right"/>
      <protection locked="0"/>
    </xf>
    <xf numFmtId="0" fontId="16" fillId="0" borderId="0" xfId="21" applyFont="1" applyFill="1" applyBorder="1" applyAlignment="1" applyProtection="1">
      <alignment horizontal="right"/>
      <protection/>
    </xf>
    <xf numFmtId="0" fontId="1" fillId="0" borderId="0" xfId="21" applyFont="1" applyFill="1" applyBorder="1" applyProtection="1">
      <alignment/>
      <protection/>
    </xf>
    <xf numFmtId="4" fontId="17" fillId="0" borderId="0" xfId="21" applyNumberFormat="1" applyFont="1" applyFill="1" applyBorder="1" applyAlignment="1" applyProtection="1">
      <alignment horizontal="right"/>
      <protection/>
    </xf>
    <xf numFmtId="0" fontId="17" fillId="0" borderId="0" xfId="21" applyFont="1" applyFill="1" applyBorder="1" applyAlignment="1" applyProtection="1">
      <alignment horizontal="left"/>
      <protection/>
    </xf>
    <xf numFmtId="0" fontId="19" fillId="0" borderId="0" xfId="21" applyFont="1" applyFill="1" applyBorder="1" applyProtection="1">
      <alignment/>
      <protection/>
    </xf>
    <xf numFmtId="0" fontId="19" fillId="0" borderId="0" xfId="21" applyFont="1" applyFill="1" applyProtection="1">
      <alignment/>
      <protection/>
    </xf>
    <xf numFmtId="0" fontId="18" fillId="2" borderId="0" xfId="21" applyFont="1" applyFill="1" applyBorder="1" applyAlignment="1" applyProtection="1">
      <alignment horizontal="center"/>
      <protection/>
    </xf>
    <xf numFmtId="0" fontId="18" fillId="4" borderId="14" xfId="21" applyFont="1" applyFill="1" applyBorder="1" applyProtection="1">
      <alignment/>
      <protection/>
    </xf>
    <xf numFmtId="0" fontId="14" fillId="4" borderId="14" xfId="21" applyFont="1" applyFill="1" applyBorder="1" applyProtection="1">
      <alignment/>
      <protection/>
    </xf>
    <xf numFmtId="0" fontId="14" fillId="4" borderId="0" xfId="21" applyFont="1" applyFill="1" applyBorder="1" applyAlignment="1" applyProtection="1">
      <alignment horizontal="left"/>
      <protection/>
    </xf>
    <xf numFmtId="0" fontId="17" fillId="4" borderId="0" xfId="21" applyFont="1" applyFill="1" applyBorder="1" applyAlignment="1" applyProtection="1">
      <alignment horizontal="left"/>
      <protection/>
    </xf>
    <xf numFmtId="0" fontId="17" fillId="4" borderId="0" xfId="21" applyFont="1" applyFill="1" applyBorder="1" applyAlignment="1" applyProtection="1">
      <alignment horizontal="left" vertical="center" wrapText="1"/>
      <protection/>
    </xf>
    <xf numFmtId="0" fontId="18" fillId="4" borderId="0" xfId="21" applyFont="1" applyFill="1" applyBorder="1" applyAlignment="1" applyProtection="1">
      <alignment horizontal="left"/>
      <protection/>
    </xf>
    <xf numFmtId="0" fontId="1" fillId="4" borderId="0" xfId="21" applyFont="1" applyFill="1" applyBorder="1" applyAlignment="1" applyProtection="1">
      <alignment horizontal="right"/>
      <protection/>
    </xf>
    <xf numFmtId="0" fontId="1" fillId="4" borderId="0" xfId="21" applyFont="1" applyFill="1" applyAlignment="1" applyProtection="1">
      <alignment horizontal="left"/>
      <protection/>
    </xf>
    <xf numFmtId="0" fontId="14" fillId="4" borderId="14" xfId="21" applyFont="1" applyFill="1" applyBorder="1" applyProtection="1">
      <alignment/>
      <protection/>
    </xf>
    <xf numFmtId="0" fontId="1" fillId="4" borderId="14" xfId="21" applyFont="1" applyFill="1" applyBorder="1" applyProtection="1">
      <alignment/>
      <protection/>
    </xf>
    <xf numFmtId="0" fontId="16" fillId="4" borderId="14" xfId="21" applyFont="1" applyFill="1" applyBorder="1" applyAlignment="1" applyProtection="1">
      <alignment horizontal="right"/>
      <protection/>
    </xf>
    <xf numFmtId="0" fontId="15" fillId="4" borderId="14" xfId="21" applyFont="1" applyFill="1" applyBorder="1" applyAlignment="1" applyProtection="1">
      <alignment horizontal="left"/>
      <protection/>
    </xf>
    <xf numFmtId="0" fontId="15" fillId="4" borderId="36" xfId="21" applyFont="1" applyFill="1" applyBorder="1" applyAlignment="1" applyProtection="1">
      <alignment horizontal="left"/>
      <protection/>
    </xf>
    <xf numFmtId="0" fontId="17" fillId="4" borderId="17" xfId="21" applyFont="1" applyFill="1" applyBorder="1" applyAlignment="1" applyProtection="1">
      <alignment horizontal="center" vertical="center" wrapText="1"/>
      <protection/>
    </xf>
    <xf numFmtId="0" fontId="17" fillId="4" borderId="37" xfId="21" applyFont="1" applyFill="1" applyBorder="1" applyAlignment="1" applyProtection="1">
      <alignment horizontal="center" vertical="center" wrapText="1"/>
      <protection/>
    </xf>
    <xf numFmtId="0" fontId="17" fillId="4" borderId="38" xfId="21" applyFont="1" applyFill="1" applyBorder="1" applyAlignment="1" applyProtection="1">
      <alignment horizontal="center" vertical="center" wrapText="1"/>
      <protection/>
    </xf>
    <xf numFmtId="0" fontId="17" fillId="4" borderId="18" xfId="21" applyFont="1" applyFill="1" applyBorder="1" applyAlignment="1" applyProtection="1">
      <alignment horizontal="center" vertical="center" wrapText="1"/>
      <protection/>
    </xf>
    <xf numFmtId="0" fontId="17" fillId="4" borderId="39" xfId="21" applyFont="1" applyFill="1" applyBorder="1" applyAlignment="1" applyProtection="1">
      <alignment horizontal="center" vertical="center" wrapText="1"/>
      <protection/>
    </xf>
    <xf numFmtId="0" fontId="17" fillId="4" borderId="27" xfId="21" applyFont="1" applyFill="1" applyBorder="1" applyAlignment="1" applyProtection="1">
      <alignment horizontal="center"/>
      <protection/>
    </xf>
    <xf numFmtId="0" fontId="17" fillId="4" borderId="40" xfId="21" applyFont="1" applyFill="1" applyBorder="1" applyAlignment="1" applyProtection="1">
      <alignment horizontal="center"/>
      <protection/>
    </xf>
    <xf numFmtId="0" fontId="17" fillId="4" borderId="41" xfId="21" applyFont="1" applyFill="1" applyBorder="1" applyAlignment="1" applyProtection="1">
      <alignment horizontal="center"/>
      <protection/>
    </xf>
    <xf numFmtId="0" fontId="17" fillId="4" borderId="27" xfId="21" applyFont="1" applyFill="1" applyBorder="1" applyAlignment="1" applyProtection="1">
      <alignment horizontal="center" vertical="center" wrapText="1"/>
      <protection/>
    </xf>
    <xf numFmtId="0" fontId="17" fillId="4" borderId="41" xfId="21" applyFont="1" applyFill="1" applyBorder="1" applyAlignment="1" applyProtection="1">
      <alignment horizontal="center" vertical="center"/>
      <protection/>
    </xf>
    <xf numFmtId="0" fontId="17" fillId="4" borderId="41" xfId="21" applyFont="1" applyFill="1" applyBorder="1" applyAlignment="1" applyProtection="1">
      <alignment horizontal="center" vertical="center" wrapText="1"/>
      <protection/>
    </xf>
    <xf numFmtId="0" fontId="17" fillId="4" borderId="40" xfId="21" applyFont="1" applyFill="1" applyBorder="1" applyAlignment="1" applyProtection="1">
      <alignment horizontal="center" vertical="center"/>
      <protection/>
    </xf>
    <xf numFmtId="0" fontId="17" fillId="4" borderId="42" xfId="21" applyFont="1" applyFill="1" applyBorder="1" applyAlignment="1" applyProtection="1">
      <alignment horizontal="center" vertical="center"/>
      <protection/>
    </xf>
    <xf numFmtId="0" fontId="17" fillId="4" borderId="15" xfId="21" applyFont="1" applyFill="1" applyBorder="1" applyProtection="1">
      <alignment/>
      <protection/>
    </xf>
    <xf numFmtId="0" fontId="17" fillId="4" borderId="16" xfId="21" applyFont="1" applyFill="1" applyBorder="1" applyAlignment="1" applyProtection="1">
      <alignment horizontal="center"/>
      <protection/>
    </xf>
    <xf numFmtId="4" fontId="17" fillId="4" borderId="17" xfId="21" applyNumberFormat="1" applyFont="1" applyFill="1" applyBorder="1" applyProtection="1">
      <alignment/>
      <protection/>
    </xf>
    <xf numFmtId="4" fontId="17" fillId="4" borderId="39" xfId="21" applyNumberFormat="1" applyFont="1" applyFill="1" applyBorder="1" applyProtection="1">
      <alignment/>
      <protection/>
    </xf>
    <xf numFmtId="170" fontId="19" fillId="4" borderId="0" xfId="21" applyNumberFormat="1" applyFont="1" applyFill="1" applyProtection="1">
      <alignment/>
      <protection/>
    </xf>
    <xf numFmtId="4" fontId="17" fillId="4" borderId="19" xfId="21" applyNumberFormat="1" applyFont="1" applyFill="1" applyBorder="1" applyProtection="1">
      <alignment/>
      <protection/>
    </xf>
    <xf numFmtId="4" fontId="17" fillId="4" borderId="38" xfId="21" applyNumberFormat="1" applyFont="1" applyFill="1" applyBorder="1" applyProtection="1">
      <alignment/>
      <protection/>
    </xf>
    <xf numFmtId="0" fontId="17" fillId="4" borderId="0" xfId="21" applyFont="1" applyFill="1" applyAlignment="1" applyProtection="1">
      <alignment horizontal="left"/>
      <protection/>
    </xf>
    <xf numFmtId="0" fontId="17" fillId="4" borderId="0" xfId="21" applyFont="1" applyFill="1" applyAlignment="1" applyProtection="1">
      <alignment horizontal="center"/>
      <protection/>
    </xf>
    <xf numFmtId="0" fontId="1" fillId="4" borderId="0" xfId="21" applyFont="1" applyFill="1" applyProtection="1">
      <alignment/>
      <protection/>
    </xf>
    <xf numFmtId="0" fontId="15" fillId="4" borderId="43" xfId="21" applyFont="1" applyFill="1" applyBorder="1" applyAlignment="1" applyProtection="1">
      <alignment horizontal="left"/>
      <protection/>
    </xf>
    <xf numFmtId="0" fontId="17" fillId="4" borderId="43" xfId="21" applyFont="1" applyFill="1" applyBorder="1" applyAlignment="1" applyProtection="1">
      <alignment horizontal="left"/>
      <protection/>
    </xf>
    <xf numFmtId="170" fontId="19" fillId="4" borderId="1" xfId="21" applyNumberFormat="1" applyFont="1" applyFill="1" applyBorder="1" applyAlignment="1" applyProtection="1">
      <alignment horizontal="right"/>
      <protection/>
    </xf>
    <xf numFmtId="170" fontId="19" fillId="4" borderId="5" xfId="21" applyNumberFormat="1" applyFont="1" applyFill="1" applyBorder="1" applyAlignment="1" applyProtection="1">
      <alignment horizontal="right"/>
      <protection/>
    </xf>
    <xf numFmtId="170" fontId="19" fillId="4" borderId="12" xfId="21" applyNumberFormat="1" applyFont="1" applyFill="1" applyBorder="1" applyAlignment="1" applyProtection="1">
      <alignment horizontal="right"/>
      <protection/>
    </xf>
    <xf numFmtId="170" fontId="19" fillId="4" borderId="44" xfId="21" applyNumberFormat="1" applyFont="1" applyFill="1" applyBorder="1" applyAlignment="1" applyProtection="1">
      <alignment horizontal="right"/>
      <protection/>
    </xf>
    <xf numFmtId="0" fontId="17" fillId="4" borderId="17" xfId="21" applyFont="1" applyFill="1" applyBorder="1" applyAlignment="1" applyProtection="1">
      <alignment horizontal="center" vertical="center"/>
      <protection/>
    </xf>
    <xf numFmtId="0" fontId="17" fillId="4" borderId="18" xfId="21" applyFont="1" applyFill="1" applyBorder="1" applyAlignment="1" applyProtection="1">
      <alignment horizontal="center" vertical="center"/>
      <protection/>
    </xf>
    <xf numFmtId="0" fontId="17" fillId="4" borderId="19" xfId="21" applyFont="1" applyFill="1" applyBorder="1" applyAlignment="1" applyProtection="1">
      <alignment horizontal="center" vertical="center"/>
      <protection/>
    </xf>
    <xf numFmtId="0" fontId="8" fillId="4" borderId="45" xfId="21" applyFont="1" applyFill="1" applyBorder="1" applyAlignment="1" applyProtection="1">
      <alignment horizontal="left"/>
      <protection/>
    </xf>
    <xf numFmtId="0" fontId="8" fillId="4" borderId="46" xfId="21" applyFont="1" applyFill="1" applyBorder="1" applyAlignment="1" applyProtection="1">
      <alignment horizontal="left"/>
      <protection/>
    </xf>
    <xf numFmtId="0" fontId="18" fillId="4" borderId="47" xfId="21" applyFont="1" applyFill="1" applyBorder="1" applyAlignment="1" applyProtection="1">
      <alignment horizontal="center"/>
      <protection/>
    </xf>
    <xf numFmtId="0" fontId="18" fillId="4" borderId="19" xfId="21" applyFont="1" applyFill="1" applyBorder="1" applyAlignment="1" applyProtection="1">
      <alignment horizontal="center"/>
      <protection/>
    </xf>
    <xf numFmtId="0" fontId="17" fillId="4" borderId="19" xfId="21" applyFont="1" applyFill="1" applyBorder="1" applyAlignment="1" applyProtection="1">
      <alignment horizontal="center"/>
      <protection/>
    </xf>
    <xf numFmtId="0" fontId="17" fillId="4" borderId="24" xfId="21" applyFont="1" applyFill="1" applyBorder="1" applyAlignment="1" applyProtection="1">
      <alignment horizontal="center" vertical="center"/>
      <protection/>
    </xf>
    <xf numFmtId="0" fontId="17" fillId="4" borderId="25" xfId="21" applyFont="1" applyFill="1" applyBorder="1" applyAlignment="1" applyProtection="1">
      <alignment horizontal="center" vertical="center"/>
      <protection/>
    </xf>
    <xf numFmtId="0" fontId="17" fillId="4" borderId="26" xfId="21" applyFont="1" applyFill="1" applyBorder="1" applyAlignment="1" applyProtection="1">
      <alignment horizontal="center" vertical="center"/>
      <protection/>
    </xf>
    <xf numFmtId="0" fontId="17" fillId="4" borderId="28" xfId="21" applyFont="1" applyFill="1" applyBorder="1" applyAlignment="1" applyProtection="1">
      <alignment horizontal="center"/>
      <protection/>
    </xf>
    <xf numFmtId="0" fontId="17" fillId="4" borderId="48" xfId="21" applyFont="1" applyFill="1" applyBorder="1" applyAlignment="1" applyProtection="1">
      <alignment horizontal="center"/>
      <protection/>
    </xf>
    <xf numFmtId="0" fontId="18" fillId="4" borderId="14" xfId="21" applyFont="1" applyFill="1" applyBorder="1" applyAlignment="1" applyProtection="1">
      <alignment horizontal="left"/>
      <protection/>
    </xf>
    <xf numFmtId="0" fontId="18" fillId="4" borderId="49" xfId="21" applyFont="1" applyFill="1" applyBorder="1" applyProtection="1">
      <alignment/>
      <protection/>
    </xf>
    <xf numFmtId="0" fontId="18" fillId="4" borderId="14" xfId="21" applyFont="1" applyFill="1" applyBorder="1" applyAlignment="1" applyProtection="1">
      <alignment horizontal="right"/>
      <protection/>
    </xf>
    <xf numFmtId="0" fontId="1" fillId="4" borderId="0" xfId="21" applyFont="1" applyFill="1" applyProtection="1">
      <alignment/>
      <protection/>
    </xf>
    <xf numFmtId="0" fontId="6" fillId="4" borderId="0" xfId="21" applyFont="1" applyFill="1" applyAlignment="1" applyProtection="1">
      <alignment horizontal="center"/>
      <protection/>
    </xf>
    <xf numFmtId="0" fontId="7" fillId="4" borderId="0" xfId="21" applyFont="1" applyFill="1" applyAlignment="1" applyProtection="1">
      <alignment horizontal="center"/>
      <protection/>
    </xf>
    <xf numFmtId="0" fontId="7" fillId="4" borderId="0" xfId="21" applyFont="1" applyFill="1" applyAlignment="1" applyProtection="1">
      <alignment horizontal="left"/>
      <protection/>
    </xf>
    <xf numFmtId="0" fontId="1" fillId="4" borderId="0" xfId="21" applyFont="1" applyFill="1" applyBorder="1" applyProtection="1">
      <alignment/>
      <protection/>
    </xf>
    <xf numFmtId="0" fontId="7" fillId="4" borderId="0" xfId="21" applyFont="1" applyFill="1" applyProtection="1">
      <alignment/>
      <protection/>
    </xf>
    <xf numFmtId="0" fontId="7" fillId="4" borderId="0" xfId="21" applyFont="1" applyFill="1" applyAlignment="1" applyProtection="1">
      <alignment horizontal="centerContinuous"/>
      <protection/>
    </xf>
    <xf numFmtId="0" fontId="28" fillId="4" borderId="0" xfId="21" applyFont="1" applyFill="1" applyProtection="1">
      <alignment/>
      <protection/>
    </xf>
    <xf numFmtId="0" fontId="0" fillId="0" borderId="50" xfId="0" applyBorder="1" applyAlignment="1">
      <alignment horizontal="left"/>
    </xf>
    <xf numFmtId="0" fontId="25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4" fillId="2" borderId="51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0" fontId="24" fillId="2" borderId="52" xfId="0" applyFont="1" applyFill="1" applyBorder="1" applyAlignment="1">
      <alignment/>
    </xf>
    <xf numFmtId="0" fontId="24" fillId="2" borderId="53" xfId="0" applyFont="1" applyFill="1" applyBorder="1" applyAlignment="1">
      <alignment/>
    </xf>
    <xf numFmtId="0" fontId="24" fillId="2" borderId="54" xfId="0" applyFont="1" applyFill="1" applyBorder="1" applyAlignment="1">
      <alignment/>
    </xf>
    <xf numFmtId="0" fontId="24" fillId="2" borderId="55" xfId="0" applyFont="1" applyFill="1" applyBorder="1" applyAlignment="1">
      <alignment horizontal="left"/>
    </xf>
    <xf numFmtId="0" fontId="24" fillId="2" borderId="56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0" fontId="24" fillId="2" borderId="57" xfId="0" applyFont="1" applyFill="1" applyBorder="1" applyAlignment="1">
      <alignment/>
    </xf>
    <xf numFmtId="0" fontId="24" fillId="2" borderId="58" xfId="0" applyFont="1" applyFill="1" applyBorder="1" applyAlignment="1">
      <alignment/>
    </xf>
    <xf numFmtId="0" fontId="24" fillId="2" borderId="59" xfId="0" applyFont="1" applyFill="1" applyBorder="1" applyAlignment="1">
      <alignment/>
    </xf>
    <xf numFmtId="0" fontId="24" fillId="2" borderId="60" xfId="0" applyFont="1" applyFill="1" applyBorder="1" applyAlignment="1">
      <alignment/>
    </xf>
    <xf numFmtId="0" fontId="24" fillId="2" borderId="61" xfId="0" applyFont="1" applyFill="1" applyBorder="1" applyAlignment="1">
      <alignment/>
    </xf>
    <xf numFmtId="4" fontId="0" fillId="2" borderId="2" xfId="0" applyNumberFormat="1" applyFill="1" applyBorder="1" applyAlignment="1">
      <alignment/>
    </xf>
    <xf numFmtId="4" fontId="0" fillId="2" borderId="9" xfId="0" applyNumberFormat="1" applyFill="1" applyBorder="1" applyAlignment="1">
      <alignment/>
    </xf>
    <xf numFmtId="4" fontId="0" fillId="2" borderId="62" xfId="0" applyNumberFormat="1" applyFill="1" applyBorder="1" applyAlignment="1">
      <alignment/>
    </xf>
    <xf numFmtId="0" fontId="24" fillId="2" borderId="0" xfId="0" applyFont="1" applyFill="1" applyBorder="1" applyAlignment="1">
      <alignment/>
    </xf>
    <xf numFmtId="4" fontId="0" fillId="2" borderId="63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17" fillId="2" borderId="0" xfId="20" applyFont="1" applyFill="1" applyProtection="1">
      <alignment/>
      <protection/>
    </xf>
    <xf numFmtId="4" fontId="19" fillId="2" borderId="0" xfId="20" applyNumberFormat="1" applyFont="1" applyFill="1" applyAlignment="1" applyProtection="1">
      <alignment horizontal="left"/>
      <protection/>
    </xf>
    <xf numFmtId="0" fontId="17" fillId="2" borderId="64" xfId="21" applyFont="1" applyFill="1" applyBorder="1" applyAlignment="1" applyProtection="1">
      <alignment horizontal="center"/>
      <protection/>
    </xf>
    <xf numFmtId="0" fontId="17" fillId="2" borderId="26" xfId="21" applyFont="1" applyFill="1" applyBorder="1" applyAlignment="1" applyProtection="1">
      <alignment horizontal="center"/>
      <protection/>
    </xf>
    <xf numFmtId="0" fontId="27" fillId="4" borderId="0" xfId="21" applyFont="1" applyFill="1" applyAlignment="1" applyProtection="1">
      <alignment horizontal="center"/>
      <protection/>
    </xf>
    <xf numFmtId="0" fontId="1" fillId="4" borderId="0" xfId="21" applyFont="1" applyFill="1" applyAlignment="1" applyProtection="1">
      <alignment/>
      <protection/>
    </xf>
    <xf numFmtId="0" fontId="30" fillId="0" borderId="65" xfId="21" applyFont="1" applyFill="1" applyBorder="1" applyAlignment="1" applyProtection="1">
      <alignment horizontal="left"/>
      <protection/>
    </xf>
    <xf numFmtId="0" fontId="29" fillId="4" borderId="0" xfId="21" applyFont="1" applyFill="1" applyProtection="1">
      <alignment/>
      <protection/>
    </xf>
    <xf numFmtId="0" fontId="18" fillId="4" borderId="0" xfId="21" applyFont="1" applyFill="1" applyBorder="1" applyProtection="1">
      <alignment/>
      <protection/>
    </xf>
    <xf numFmtId="174" fontId="20" fillId="2" borderId="66" xfId="21" applyNumberFormat="1" applyFont="1" applyFill="1" applyBorder="1" applyAlignment="1" applyProtection="1">
      <alignment horizontal="center"/>
      <protection locked="0"/>
    </xf>
    <xf numFmtId="174" fontId="20" fillId="2" borderId="35" xfId="21" applyNumberFormat="1" applyFont="1" applyFill="1" applyBorder="1" applyAlignment="1" applyProtection="1">
      <alignment horizontal="center"/>
      <protection locked="0"/>
    </xf>
    <xf numFmtId="0" fontId="31" fillId="4" borderId="0" xfId="21" applyFont="1" applyFill="1" applyProtection="1">
      <alignment/>
      <protection/>
    </xf>
    <xf numFmtId="0" fontId="22" fillId="2" borderId="67" xfId="21" applyFont="1" applyFill="1" applyBorder="1" applyAlignment="1" applyProtection="1">
      <alignment horizontal="center"/>
      <protection/>
    </xf>
    <xf numFmtId="0" fontId="7" fillId="4" borderId="0" xfId="21" applyFont="1" applyFill="1" applyAlignment="1" applyProtection="1">
      <alignment horizontal="left"/>
      <protection locked="0"/>
    </xf>
    <xf numFmtId="0" fontId="33" fillId="4" borderId="0" xfId="21" applyFont="1" applyFill="1" applyProtection="1">
      <alignment/>
      <protection/>
    </xf>
    <xf numFmtId="0" fontId="28" fillId="0" borderId="0" xfId="21" applyFont="1" applyProtection="1">
      <alignment/>
      <protection/>
    </xf>
    <xf numFmtId="0" fontId="6" fillId="0" borderId="0" xfId="21" applyFont="1" applyFill="1" applyProtection="1">
      <alignment/>
      <protection/>
    </xf>
    <xf numFmtId="0" fontId="6" fillId="0" borderId="0" xfId="21" applyFont="1" applyProtection="1">
      <alignment/>
      <protection/>
    </xf>
    <xf numFmtId="0" fontId="7" fillId="0" borderId="0" xfId="21" applyFont="1" applyFill="1" applyProtection="1">
      <alignment/>
      <protection/>
    </xf>
    <xf numFmtId="0" fontId="7" fillId="0" borderId="0" xfId="21" applyFont="1" applyProtection="1">
      <alignment/>
      <protection/>
    </xf>
    <xf numFmtId="0" fontId="7" fillId="4" borderId="0" xfId="21" applyFont="1" applyFill="1" applyBorder="1" applyAlignment="1" applyProtection="1">
      <alignment horizontal="left"/>
      <protection locked="0"/>
    </xf>
    <xf numFmtId="0" fontId="7" fillId="4" borderId="0" xfId="21" applyFont="1" applyFill="1" applyBorder="1" applyProtection="1">
      <alignment/>
      <protection/>
    </xf>
    <xf numFmtId="0" fontId="34" fillId="4" borderId="0" xfId="21" applyFont="1" applyFill="1" applyAlignment="1" applyProtection="1">
      <alignment horizontal="center"/>
      <protection/>
    </xf>
    <xf numFmtId="0" fontId="35" fillId="4" borderId="0" xfId="21" applyFont="1" applyFill="1" applyAlignment="1" applyProtection="1">
      <alignment horizontal="center"/>
      <protection/>
    </xf>
    <xf numFmtId="0" fontId="35" fillId="0" borderId="0" xfId="21" applyFont="1" applyFill="1" applyProtection="1">
      <alignment/>
      <protection/>
    </xf>
    <xf numFmtId="0" fontId="35" fillId="0" borderId="0" xfId="21" applyFont="1" applyProtection="1">
      <alignment/>
      <protection/>
    </xf>
    <xf numFmtId="0" fontId="9" fillId="0" borderId="0" xfId="21" applyFont="1" applyFill="1" applyAlignment="1" applyProtection="1">
      <alignment horizontal="center"/>
      <protection/>
    </xf>
    <xf numFmtId="0" fontId="36" fillId="2" borderId="0" xfId="0" applyFont="1" applyFill="1" applyAlignment="1">
      <alignment/>
    </xf>
    <xf numFmtId="0" fontId="5" fillId="4" borderId="0" xfId="21" applyFont="1" applyFill="1" applyAlignment="1" applyProtection="1">
      <alignment horizontal="center"/>
      <protection/>
    </xf>
    <xf numFmtId="0" fontId="35" fillId="4" borderId="0" xfId="21" applyFont="1" applyFill="1" applyAlignment="1" applyProtection="1">
      <alignment horizontal="center"/>
      <protection/>
    </xf>
    <xf numFmtId="0" fontId="35" fillId="0" borderId="68" xfId="21" applyFont="1" applyFill="1" applyBorder="1" applyAlignment="1" applyProtection="1">
      <alignment horizontal="center"/>
      <protection/>
    </xf>
    <xf numFmtId="0" fontId="6" fillId="4" borderId="0" xfId="21" applyFont="1" applyFill="1" applyAlignment="1" applyProtection="1">
      <alignment horizontal="center"/>
      <protection/>
    </xf>
    <xf numFmtId="0" fontId="9" fillId="0" borderId="68" xfId="21" applyFont="1" applyFill="1" applyBorder="1" applyAlignment="1" applyProtection="1">
      <alignment horizontal="center"/>
      <protection locked="0"/>
    </xf>
    <xf numFmtId="0" fontId="9" fillId="0" borderId="68" xfId="21" applyFont="1" applyFill="1" applyBorder="1" applyAlignment="1" applyProtection="1">
      <alignment horizontal="center"/>
      <protection/>
    </xf>
    <xf numFmtId="0" fontId="18" fillId="4" borderId="69" xfId="21" applyFont="1" applyFill="1" applyBorder="1" applyAlignment="1" applyProtection="1">
      <alignment horizontal="left"/>
      <protection/>
    </xf>
    <xf numFmtId="0" fontId="18" fillId="4" borderId="23" xfId="21" applyFont="1" applyFill="1" applyBorder="1" applyAlignment="1" applyProtection="1">
      <alignment horizontal="left"/>
      <protection/>
    </xf>
    <xf numFmtId="14" fontId="9" fillId="0" borderId="0" xfId="21" applyNumberFormat="1" applyFont="1" applyFill="1" applyAlignment="1" applyProtection="1">
      <alignment horizontal="center"/>
      <protection locked="0"/>
    </xf>
    <xf numFmtId="0" fontId="7" fillId="4" borderId="0" xfId="21" applyFont="1" applyFill="1" applyAlignment="1" applyProtection="1">
      <alignment horizontal="center"/>
      <protection/>
    </xf>
    <xf numFmtId="0" fontId="9" fillId="0" borderId="0" xfId="21" applyFont="1" applyFill="1" applyBorder="1" applyAlignment="1" applyProtection="1">
      <alignment horizontal="left"/>
      <protection locked="0"/>
    </xf>
    <xf numFmtId="4" fontId="19" fillId="3" borderId="19" xfId="21" applyNumberFormat="1" applyFont="1" applyFill="1" applyBorder="1" applyAlignment="1" applyProtection="1">
      <alignment horizontal="center"/>
      <protection locked="0"/>
    </xf>
    <xf numFmtId="4" fontId="19" fillId="0" borderId="19" xfId="21" applyNumberFormat="1" applyFont="1" applyFill="1" applyBorder="1" applyAlignment="1" applyProtection="1">
      <alignment/>
      <protection locked="0"/>
    </xf>
    <xf numFmtId="170" fontId="19" fillId="4" borderId="19" xfId="21" applyNumberFormat="1" applyFont="1" applyFill="1" applyBorder="1" applyAlignment="1" applyProtection="1">
      <alignment horizontal="right"/>
      <protection/>
    </xf>
    <xf numFmtId="0" fontId="17" fillId="4" borderId="19" xfId="21" applyFont="1" applyFill="1" applyBorder="1" applyAlignment="1" applyProtection="1">
      <alignment horizontal="center"/>
      <protection/>
    </xf>
    <xf numFmtId="0" fontId="17" fillId="4" borderId="19" xfId="21" applyFont="1" applyFill="1" applyBorder="1" applyAlignment="1" applyProtection="1">
      <alignment horizontal="center" vertical="center" wrapText="1"/>
      <protection/>
    </xf>
    <xf numFmtId="0" fontId="17" fillId="4" borderId="15" xfId="21" applyFont="1" applyFill="1" applyBorder="1" applyAlignment="1" applyProtection="1">
      <alignment horizontal="center"/>
      <protection/>
    </xf>
    <xf numFmtId="0" fontId="17" fillId="4" borderId="16" xfId="21" applyFont="1" applyFill="1" applyBorder="1" applyAlignment="1" applyProtection="1">
      <alignment horizontal="center"/>
      <protection/>
    </xf>
    <xf numFmtId="0" fontId="17" fillId="4" borderId="50" xfId="21" applyFont="1" applyFill="1" applyBorder="1" applyAlignment="1" applyProtection="1">
      <alignment horizontal="center"/>
      <protection/>
    </xf>
    <xf numFmtId="179" fontId="17" fillId="5" borderId="19" xfId="21" applyNumberFormat="1" applyFont="1" applyFill="1" applyBorder="1" applyAlignment="1" applyProtection="1">
      <alignment/>
      <protection/>
    </xf>
    <xf numFmtId="174" fontId="19" fillId="5" borderId="19" xfId="21" applyNumberFormat="1" applyFont="1" applyFill="1" applyBorder="1" applyAlignment="1" applyProtection="1">
      <alignment/>
      <protection locked="0"/>
    </xf>
    <xf numFmtId="0" fontId="19" fillId="0" borderId="15" xfId="21" applyFont="1" applyFill="1" applyBorder="1" applyAlignment="1" applyProtection="1">
      <alignment/>
      <protection locked="0"/>
    </xf>
    <xf numFmtId="0" fontId="19" fillId="0" borderId="16" xfId="21" applyFont="1" applyFill="1" applyBorder="1" applyAlignment="1" applyProtection="1">
      <alignment/>
      <protection locked="0"/>
    </xf>
    <xf numFmtId="0" fontId="19" fillId="0" borderId="50" xfId="21" applyFont="1" applyFill="1" applyBorder="1" applyAlignment="1" applyProtection="1">
      <alignment/>
      <protection locked="0"/>
    </xf>
    <xf numFmtId="0" fontId="19" fillId="0" borderId="19" xfId="21" applyFont="1" applyFill="1" applyBorder="1" applyAlignment="1" applyProtection="1">
      <alignment/>
      <protection locked="0"/>
    </xf>
    <xf numFmtId="0" fontId="17" fillId="4" borderId="19" xfId="21" applyFont="1" applyFill="1" applyBorder="1" applyAlignment="1" applyProtection="1">
      <alignment horizontal="center" vertical="center"/>
      <protection/>
    </xf>
    <xf numFmtId="0" fontId="18" fillId="4" borderId="19" xfId="21" applyFont="1" applyFill="1" applyBorder="1" applyAlignment="1" applyProtection="1">
      <alignment horizontal="center"/>
      <protection/>
    </xf>
    <xf numFmtId="0" fontId="17" fillId="5" borderId="19" xfId="21" applyFont="1" applyFill="1" applyBorder="1" applyAlignment="1" applyProtection="1">
      <alignment/>
      <protection/>
    </xf>
    <xf numFmtId="0" fontId="4" fillId="2" borderId="0" xfId="21" applyFont="1" applyFill="1" applyAlignment="1" applyProtection="1">
      <alignment horizontal="center" vertical="center"/>
      <protection/>
    </xf>
    <xf numFmtId="0" fontId="7" fillId="4" borderId="0" xfId="21" applyFont="1" applyFill="1" applyAlignment="1" applyProtection="1">
      <alignment horizontal="left"/>
      <protection locked="0"/>
    </xf>
    <xf numFmtId="0" fontId="9" fillId="0" borderId="0" xfId="21" applyFont="1" applyFill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/>
    </xf>
    <xf numFmtId="0" fontId="15" fillId="4" borderId="43" xfId="21" applyFont="1" applyFill="1" applyBorder="1" applyAlignment="1" applyProtection="1">
      <alignment horizontal="left"/>
      <protection/>
    </xf>
    <xf numFmtId="4" fontId="17" fillId="4" borderId="43" xfId="21" applyNumberFormat="1" applyFont="1" applyFill="1" applyBorder="1" applyAlignment="1" applyProtection="1">
      <alignment horizontal="right"/>
      <protection/>
    </xf>
    <xf numFmtId="0" fontId="17" fillId="4" borderId="43" xfId="21" applyFont="1" applyFill="1" applyBorder="1" applyAlignment="1" applyProtection="1">
      <alignment horizontal="right"/>
      <protection/>
    </xf>
    <xf numFmtId="0" fontId="17" fillId="4" borderId="70" xfId="21" applyFont="1" applyFill="1" applyBorder="1" applyAlignment="1" applyProtection="1">
      <alignment horizontal="center"/>
      <protection/>
    </xf>
    <xf numFmtId="0" fontId="17" fillId="4" borderId="0" xfId="21" applyFont="1" applyFill="1" applyBorder="1" applyAlignment="1" applyProtection="1">
      <alignment horizontal="center"/>
      <protection/>
    </xf>
    <xf numFmtId="0" fontId="17" fillId="4" borderId="21" xfId="21" applyFont="1" applyFill="1" applyBorder="1" applyAlignment="1" applyProtection="1">
      <alignment horizontal="center"/>
      <protection/>
    </xf>
    <xf numFmtId="0" fontId="17" fillId="4" borderId="71" xfId="21" applyFont="1" applyFill="1" applyBorder="1" applyAlignment="1" applyProtection="1">
      <alignment horizontal="center"/>
      <protection/>
    </xf>
    <xf numFmtId="0" fontId="17" fillId="4" borderId="69" xfId="21" applyFont="1" applyFill="1" applyBorder="1" applyAlignment="1" applyProtection="1">
      <alignment horizontal="center"/>
      <protection/>
    </xf>
    <xf numFmtId="0" fontId="17" fillId="4" borderId="23" xfId="21" applyFont="1" applyFill="1" applyBorder="1" applyAlignment="1" applyProtection="1">
      <alignment horizontal="center"/>
      <protection/>
    </xf>
    <xf numFmtId="0" fontId="17" fillId="4" borderId="15" xfId="21" applyNumberFormat="1" applyFont="1" applyFill="1" applyBorder="1" applyAlignment="1" applyProtection="1">
      <alignment horizontal="center"/>
      <protection/>
    </xf>
    <xf numFmtId="0" fontId="17" fillId="4" borderId="16" xfId="21" applyNumberFormat="1" applyFont="1" applyFill="1" applyBorder="1" applyAlignment="1" applyProtection="1">
      <alignment horizontal="center"/>
      <protection/>
    </xf>
    <xf numFmtId="0" fontId="17" fillId="4" borderId="50" xfId="21" applyNumberFormat="1" applyFont="1" applyFill="1" applyBorder="1" applyAlignment="1" applyProtection="1">
      <alignment horizontal="center"/>
      <protection/>
    </xf>
    <xf numFmtId="0" fontId="17" fillId="2" borderId="67" xfId="21" applyFont="1" applyFill="1" applyBorder="1" applyAlignment="1" applyProtection="1">
      <alignment horizontal="center"/>
      <protection/>
    </xf>
    <xf numFmtId="0" fontId="17" fillId="2" borderId="64" xfId="21" applyFont="1" applyFill="1" applyBorder="1" applyAlignment="1" applyProtection="1">
      <alignment horizontal="center"/>
      <protection/>
    </xf>
    <xf numFmtId="0" fontId="17" fillId="2" borderId="26" xfId="2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24" fillId="0" borderId="53" xfId="0" applyFont="1" applyFill="1" applyBorder="1" applyAlignment="1">
      <alignment horizontal="left"/>
    </xf>
    <xf numFmtId="0" fontId="24" fillId="0" borderId="72" xfId="0" applyFont="1" applyFill="1" applyBorder="1" applyAlignment="1">
      <alignment horizontal="left"/>
    </xf>
    <xf numFmtId="0" fontId="24" fillId="0" borderId="54" xfId="0" applyFont="1" applyFill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73" xfId="0" applyFill="1" applyBorder="1" applyAlignment="1">
      <alignment horizontal="left"/>
    </xf>
    <xf numFmtId="0" fontId="24" fillId="2" borderId="74" xfId="0" applyFont="1" applyFill="1" applyBorder="1" applyAlignment="1">
      <alignment horizontal="left"/>
    </xf>
    <xf numFmtId="0" fontId="24" fillId="2" borderId="75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76" xfId="0" applyFill="1" applyBorder="1" applyAlignment="1">
      <alignment horizontal="left"/>
    </xf>
    <xf numFmtId="0" fontId="25" fillId="2" borderId="43" xfId="0" applyFont="1" applyFill="1" applyBorder="1" applyAlignment="1">
      <alignment horizontal="center"/>
    </xf>
    <xf numFmtId="0" fontId="18" fillId="2" borderId="0" xfId="21" applyFont="1" applyFill="1" applyBorder="1" applyAlignment="1" applyProtection="1">
      <alignment horizontal="center"/>
      <protection/>
    </xf>
    <xf numFmtId="0" fontId="18" fillId="2" borderId="69" xfId="21" applyFont="1" applyFill="1" applyBorder="1" applyAlignment="1" applyProtection="1">
      <alignment horizontal="center"/>
      <protection/>
    </xf>
    <xf numFmtId="0" fontId="24" fillId="2" borderId="57" xfId="0" applyFont="1" applyFill="1" applyBorder="1" applyAlignment="1">
      <alignment horizontal="left"/>
    </xf>
    <xf numFmtId="0" fontId="24" fillId="2" borderId="58" xfId="0" applyFont="1" applyFill="1" applyBorder="1" applyAlignment="1">
      <alignment horizontal="left"/>
    </xf>
    <xf numFmtId="0" fontId="24" fillId="2" borderId="77" xfId="0" applyFont="1" applyFill="1" applyBorder="1" applyAlignment="1">
      <alignment horizontal="left"/>
    </xf>
    <xf numFmtId="0" fontId="24" fillId="2" borderId="52" xfId="0" applyFont="1" applyFill="1" applyBorder="1" applyAlignment="1">
      <alignment horizontal="left" vertical="center"/>
    </xf>
    <xf numFmtId="0" fontId="24" fillId="2" borderId="78" xfId="0" applyFont="1" applyFill="1" applyBorder="1" applyAlignment="1">
      <alignment horizontal="left" vertical="center"/>
    </xf>
    <xf numFmtId="0" fontId="0" fillId="2" borderId="79" xfId="0" applyFill="1" applyBorder="1" applyAlignment="1">
      <alignment horizontal="left"/>
    </xf>
    <xf numFmtId="0" fontId="0" fillId="2" borderId="80" xfId="0" applyFill="1" applyBorder="1" applyAlignment="1">
      <alignment horizontal="left"/>
    </xf>
    <xf numFmtId="0" fontId="0" fillId="2" borderId="81" xfId="0" applyFill="1" applyBorder="1" applyAlignment="1">
      <alignment horizontal="left"/>
    </xf>
    <xf numFmtId="14" fontId="0" fillId="2" borderId="72" xfId="0" applyNumberFormat="1" applyFill="1" applyBorder="1" applyAlignment="1">
      <alignment horizontal="left"/>
    </xf>
    <xf numFmtId="14" fontId="0" fillId="2" borderId="82" xfId="0" applyNumberFormat="1" applyFill="1" applyBorder="1" applyAlignment="1">
      <alignment horizontal="left"/>
    </xf>
    <xf numFmtId="0" fontId="18" fillId="0" borderId="83" xfId="21" applyFont="1" applyFill="1" applyBorder="1" applyAlignment="1" applyProtection="1">
      <alignment horizontal="center"/>
      <protection/>
    </xf>
    <xf numFmtId="0" fontId="18" fillId="0" borderId="43" xfId="21" applyFont="1" applyFill="1" applyBorder="1" applyAlignment="1" applyProtection="1">
      <alignment horizontal="center"/>
      <protection/>
    </xf>
    <xf numFmtId="0" fontId="18" fillId="0" borderId="84" xfId="21" applyFont="1" applyFill="1" applyBorder="1" applyAlignment="1" applyProtection="1">
      <alignment horizontal="center"/>
      <protection/>
    </xf>
    <xf numFmtId="0" fontId="15" fillId="0" borderId="43" xfId="21" applyFont="1" applyFill="1" applyBorder="1" applyAlignment="1" applyProtection="1">
      <alignment horizontal="left"/>
      <protection/>
    </xf>
    <xf numFmtId="168" fontId="19" fillId="0" borderId="85" xfId="21" applyNumberFormat="1" applyFont="1" applyFill="1" applyBorder="1" applyAlignment="1" applyProtection="1">
      <alignment horizontal="left"/>
      <protection locked="0"/>
    </xf>
    <xf numFmtId="168" fontId="19" fillId="0" borderId="14" xfId="21" applyNumberFormat="1" applyFont="1" applyFill="1" applyBorder="1" applyAlignment="1" applyProtection="1">
      <alignment horizontal="left"/>
      <protection locked="0"/>
    </xf>
    <xf numFmtId="168" fontId="19" fillId="0" borderId="36" xfId="21" applyNumberFormat="1" applyFont="1" applyFill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J_FT04 03-97" xfId="20"/>
    <cellStyle name="normální_Účetnictví 2003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152400</xdr:colOff>
      <xdr:row>2</xdr:row>
      <xdr:rowOff>123825</xdr:rowOff>
    </xdr:from>
    <xdr:to>
      <xdr:col>27</xdr:col>
      <xdr:colOff>19050</xdr:colOff>
      <xdr:row>11</xdr:row>
      <xdr:rowOff>123825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447675"/>
          <a:ext cx="1314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showGridLines="0" zoomScale="85" zoomScaleNormal="85" workbookViewId="0" topLeftCell="A31">
      <selection activeCell="AK24" sqref="AK24"/>
    </sheetView>
  </sheetViews>
  <sheetFormatPr defaultColWidth="9.140625" defaultRowHeight="12.75"/>
  <cols>
    <col min="1" max="11" width="2.7109375" style="2" customWidth="1"/>
    <col min="12" max="12" width="3.421875" style="2" customWidth="1"/>
    <col min="13" max="21" width="2.7109375" style="2" customWidth="1"/>
    <col min="22" max="22" width="3.57421875" style="2" customWidth="1"/>
    <col min="23" max="47" width="2.7109375" style="2" customWidth="1"/>
    <col min="48" max="16384" width="9.140625" style="2" customWidth="1"/>
  </cols>
  <sheetData>
    <row r="1" spans="1:48" ht="12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"/>
    </row>
    <row r="2" spans="1:48" ht="20.25" customHeight="1">
      <c r="A2" s="224" t="s">
        <v>52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1"/>
    </row>
    <row r="3" spans="1:48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"/>
    </row>
    <row r="4" spans="1:48" ht="15" customHeight="1">
      <c r="A4" s="133" t="s">
        <v>53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"/>
    </row>
    <row r="5" spans="1:48" ht="15" customHeight="1">
      <c r="A5" s="133" t="s">
        <v>54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40"/>
      <c r="AN5" s="133"/>
      <c r="AO5" s="133"/>
      <c r="AP5" s="133"/>
      <c r="AQ5" s="133"/>
      <c r="AR5" s="133"/>
      <c r="AS5" s="133"/>
      <c r="AT5" s="133"/>
      <c r="AU5" s="133"/>
      <c r="AV5" s="1"/>
    </row>
    <row r="6" spans="1:48" ht="1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"/>
    </row>
    <row r="7" spans="1:48" ht="15" customHeight="1">
      <c r="A7" s="133" t="s">
        <v>55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72"/>
      <c r="AO7" s="172"/>
      <c r="AP7" s="172"/>
      <c r="AQ7" s="133"/>
      <c r="AR7" s="133"/>
      <c r="AS7" s="133"/>
      <c r="AT7" s="133"/>
      <c r="AU7" s="133"/>
      <c r="AV7" s="1"/>
    </row>
    <row r="8" spans="1:48" ht="15" customHeight="1">
      <c r="A8" s="133" t="s">
        <v>56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72"/>
      <c r="AO8" s="172"/>
      <c r="AP8" s="172"/>
      <c r="AQ8" s="133"/>
      <c r="AR8" s="133"/>
      <c r="AS8" s="133"/>
      <c r="AT8" s="133"/>
      <c r="AU8" s="133"/>
      <c r="AV8" s="1"/>
    </row>
    <row r="9" spans="1:48" ht="15" customHeight="1">
      <c r="A9" s="173" t="s">
        <v>101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"/>
    </row>
    <row r="10" spans="1:48" ht="15" customHeight="1">
      <c r="A10" s="133" t="s">
        <v>91</v>
      </c>
      <c r="B10" s="173"/>
      <c r="C10" s="173"/>
      <c r="D10" s="173"/>
      <c r="E10" s="173"/>
      <c r="F10" s="173"/>
      <c r="G10" s="173"/>
      <c r="H10" s="173"/>
      <c r="I10" s="133"/>
      <c r="J10" s="173"/>
      <c r="K10" s="173"/>
      <c r="L10" s="173"/>
      <c r="M10" s="173"/>
      <c r="N10" s="17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"/>
    </row>
    <row r="11" spans="1:48" ht="15" customHeight="1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</row>
    <row r="12" spans="1:48" ht="15" customHeight="1">
      <c r="A12" s="133" t="s">
        <v>57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"/>
    </row>
    <row r="13" spans="1:48" ht="15" customHeight="1">
      <c r="A13" s="173" t="s">
        <v>58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"/>
    </row>
    <row r="14" spans="1:48" ht="15" customHeight="1">
      <c r="A14" s="173" t="s">
        <v>59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"/>
    </row>
    <row r="15" spans="1:48" ht="1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"/>
    </row>
    <row r="16" spans="1:47" ht="15" customHeight="1">
      <c r="A16" s="133" t="s">
        <v>60</v>
      </c>
      <c r="B16" s="133"/>
      <c r="C16" s="133"/>
      <c r="D16" s="133"/>
      <c r="E16" s="133"/>
      <c r="F16" s="133" t="s">
        <v>5</v>
      </c>
      <c r="G16" s="133"/>
      <c r="H16" s="133"/>
      <c r="I16" s="133"/>
      <c r="J16" s="133" t="s">
        <v>61</v>
      </c>
      <c r="K16" s="133"/>
      <c r="L16" s="133" t="s">
        <v>62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</row>
    <row r="17" spans="1:47" ht="15" customHeight="1">
      <c r="A17" s="133"/>
      <c r="B17" s="133"/>
      <c r="C17" s="133"/>
      <c r="D17" s="133"/>
      <c r="E17" s="133"/>
      <c r="F17" s="133" t="s">
        <v>6</v>
      </c>
      <c r="G17" s="133"/>
      <c r="H17" s="133"/>
      <c r="I17" s="133"/>
      <c r="J17" s="133" t="s">
        <v>61</v>
      </c>
      <c r="K17" s="133"/>
      <c r="L17" s="133" t="s">
        <v>63</v>
      </c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</row>
    <row r="18" spans="1:47" ht="15" customHeight="1">
      <c r="A18" s="133"/>
      <c r="B18" s="133"/>
      <c r="C18" s="133"/>
      <c r="D18" s="133"/>
      <c r="E18" s="133"/>
      <c r="F18" s="133" t="s">
        <v>7</v>
      </c>
      <c r="G18" s="133"/>
      <c r="H18" s="133"/>
      <c r="I18" s="133"/>
      <c r="J18" s="133" t="s">
        <v>61</v>
      </c>
      <c r="K18" s="133"/>
      <c r="L18" s="133" t="s">
        <v>64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</row>
    <row r="19" spans="1:47" ht="15" customHeight="1">
      <c r="A19" s="133"/>
      <c r="B19" s="133"/>
      <c r="C19" s="133"/>
      <c r="D19" s="133"/>
      <c r="E19" s="133"/>
      <c r="F19" s="133" t="s">
        <v>11</v>
      </c>
      <c r="G19" s="133"/>
      <c r="H19" s="133"/>
      <c r="I19" s="133"/>
      <c r="J19" s="133" t="s">
        <v>65</v>
      </c>
      <c r="K19" s="133"/>
      <c r="L19" s="133" t="s">
        <v>102</v>
      </c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</row>
    <row r="20" spans="1:47" ht="15" customHeight="1">
      <c r="A20" s="133"/>
      <c r="B20" s="133"/>
      <c r="C20" s="133"/>
      <c r="D20" s="133"/>
      <c r="E20" s="133"/>
      <c r="F20" s="133" t="s">
        <v>12</v>
      </c>
      <c r="G20" s="133"/>
      <c r="H20" s="133"/>
      <c r="I20" s="133"/>
      <c r="J20" s="133" t="s">
        <v>65</v>
      </c>
      <c r="K20" s="133"/>
      <c r="L20" s="133" t="s">
        <v>103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</row>
    <row r="21" spans="1:47" ht="15" customHeight="1">
      <c r="A21" s="133"/>
      <c r="B21" s="133"/>
      <c r="C21" s="133"/>
      <c r="D21" s="133"/>
      <c r="E21" s="133"/>
      <c r="F21" s="133" t="s">
        <v>13</v>
      </c>
      <c r="G21" s="133"/>
      <c r="H21" s="133"/>
      <c r="I21" s="133"/>
      <c r="J21" s="133" t="s">
        <v>65</v>
      </c>
      <c r="K21" s="133"/>
      <c r="L21" s="175" t="s">
        <v>66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</row>
    <row r="22" spans="1:47" ht="15" customHeight="1">
      <c r="A22" s="133"/>
      <c r="B22" s="133"/>
      <c r="C22" s="133"/>
      <c r="D22" s="133"/>
      <c r="E22" s="133"/>
      <c r="F22" s="133" t="s">
        <v>10</v>
      </c>
      <c r="G22" s="133"/>
      <c r="H22" s="133"/>
      <c r="I22" s="133"/>
      <c r="J22" s="133" t="s">
        <v>65</v>
      </c>
      <c r="K22" s="133"/>
      <c r="L22" s="133" t="s">
        <v>67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</row>
    <row r="23" spans="1:47" ht="15" customHeight="1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 t="s">
        <v>68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</row>
    <row r="24" spans="1:47" ht="15" customHeight="1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 t="s">
        <v>69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</row>
    <row r="25" spans="1:47" ht="15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</row>
    <row r="26" spans="1:47" ht="15" customHeight="1">
      <c r="A26" s="175" t="s">
        <v>70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</row>
    <row r="27" spans="1:47" ht="15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</row>
    <row r="28" spans="1:47" ht="15" customHeight="1">
      <c r="A28" s="133"/>
      <c r="B28" s="176"/>
      <c r="C28" s="137"/>
      <c r="D28" s="137"/>
      <c r="E28" s="80"/>
      <c r="F28" s="137"/>
      <c r="G28" s="137"/>
      <c r="H28" s="80"/>
      <c r="I28" s="137"/>
      <c r="J28" s="137"/>
      <c r="K28" s="137"/>
      <c r="L28" s="137"/>
      <c r="M28" s="210" t="s">
        <v>8</v>
      </c>
      <c r="N28" s="210"/>
      <c r="O28" s="210"/>
      <c r="P28" s="210"/>
      <c r="Q28" s="210"/>
      <c r="R28" s="210"/>
      <c r="S28" s="210"/>
      <c r="T28" s="210"/>
      <c r="U28" s="210"/>
      <c r="V28" s="180" t="s">
        <v>10</v>
      </c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</row>
    <row r="29" spans="1:47" ht="12.75">
      <c r="A29" s="133"/>
      <c r="B29" s="222" t="s">
        <v>5</v>
      </c>
      <c r="C29" s="222"/>
      <c r="D29" s="222"/>
      <c r="E29" s="222" t="s">
        <v>6</v>
      </c>
      <c r="F29" s="222"/>
      <c r="G29" s="222"/>
      <c r="H29" s="210" t="s">
        <v>7</v>
      </c>
      <c r="I29" s="210"/>
      <c r="J29" s="210"/>
      <c r="K29" s="210"/>
      <c r="L29" s="210"/>
      <c r="M29" s="221" t="s">
        <v>11</v>
      </c>
      <c r="N29" s="221"/>
      <c r="O29" s="221"/>
      <c r="P29" s="221" t="s">
        <v>12</v>
      </c>
      <c r="Q29" s="221"/>
      <c r="R29" s="221"/>
      <c r="S29" s="221" t="s">
        <v>13</v>
      </c>
      <c r="T29" s="221"/>
      <c r="U29" s="221"/>
      <c r="V29" s="170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</row>
    <row r="30" spans="1:47" ht="13.5" thickBot="1">
      <c r="A30" s="133"/>
      <c r="B30" s="221">
        <v>1</v>
      </c>
      <c r="C30" s="221"/>
      <c r="D30" s="221"/>
      <c r="E30" s="221">
        <v>2</v>
      </c>
      <c r="F30" s="221"/>
      <c r="G30" s="221"/>
      <c r="H30" s="221">
        <v>3</v>
      </c>
      <c r="I30" s="221"/>
      <c r="J30" s="221"/>
      <c r="K30" s="221"/>
      <c r="L30" s="221"/>
      <c r="M30" s="210">
        <v>4</v>
      </c>
      <c r="N30" s="210"/>
      <c r="O30" s="210"/>
      <c r="P30" s="210">
        <v>5</v>
      </c>
      <c r="Q30" s="210"/>
      <c r="R30" s="210"/>
      <c r="S30" s="210">
        <v>6</v>
      </c>
      <c r="T30" s="210"/>
      <c r="U30" s="210"/>
      <c r="V30" s="171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</row>
    <row r="31" spans="1:47" ht="12.75">
      <c r="A31" s="133"/>
      <c r="B31" s="215">
        <v>38457</v>
      </c>
      <c r="C31" s="215"/>
      <c r="D31" s="215"/>
      <c r="E31" s="216" t="s">
        <v>71</v>
      </c>
      <c r="F31" s="216"/>
      <c r="G31" s="216"/>
      <c r="H31" s="220" t="s">
        <v>72</v>
      </c>
      <c r="I31" s="220"/>
      <c r="J31" s="220"/>
      <c r="K31" s="220"/>
      <c r="L31" s="220"/>
      <c r="M31" s="208"/>
      <c r="N31" s="208"/>
      <c r="O31" s="208"/>
      <c r="P31" s="208">
        <v>500</v>
      </c>
      <c r="Q31" s="208"/>
      <c r="R31" s="208"/>
      <c r="S31" s="209">
        <f>5978-P31</f>
        <v>5478</v>
      </c>
      <c r="T31" s="209"/>
      <c r="U31" s="209"/>
      <c r="V31" s="177" t="s">
        <v>73</v>
      </c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</row>
    <row r="32" spans="1:47" ht="12.75">
      <c r="A32" s="133"/>
      <c r="B32" s="223"/>
      <c r="C32" s="223"/>
      <c r="D32" s="223"/>
      <c r="E32" s="216"/>
      <c r="F32" s="216"/>
      <c r="G32" s="216"/>
      <c r="H32" s="220" t="s">
        <v>26</v>
      </c>
      <c r="I32" s="220"/>
      <c r="J32" s="220"/>
      <c r="K32" s="220"/>
      <c r="L32" s="220"/>
      <c r="M32" s="208"/>
      <c r="N32" s="208"/>
      <c r="O32" s="208"/>
      <c r="P32" s="208">
        <v>200</v>
      </c>
      <c r="Q32" s="208"/>
      <c r="R32" s="208"/>
      <c r="S32" s="209">
        <f>S31-P32</f>
        <v>5278</v>
      </c>
      <c r="T32" s="209"/>
      <c r="U32" s="209"/>
      <c r="V32" s="178" t="s">
        <v>74</v>
      </c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</row>
    <row r="33" spans="1:47" ht="12.75">
      <c r="A33" s="133"/>
      <c r="B33" s="223"/>
      <c r="C33" s="223"/>
      <c r="D33" s="223"/>
      <c r="E33" s="216"/>
      <c r="F33" s="216"/>
      <c r="G33" s="216"/>
      <c r="H33" s="220" t="s">
        <v>27</v>
      </c>
      <c r="I33" s="220"/>
      <c r="J33" s="220"/>
      <c r="K33" s="220"/>
      <c r="L33" s="220"/>
      <c r="M33" s="208"/>
      <c r="N33" s="208"/>
      <c r="O33" s="208"/>
      <c r="P33" s="208">
        <v>126.5</v>
      </c>
      <c r="Q33" s="208"/>
      <c r="R33" s="208"/>
      <c r="S33" s="209">
        <f>S32-P33</f>
        <v>5151.5</v>
      </c>
      <c r="T33" s="209"/>
      <c r="U33" s="209"/>
      <c r="V33" s="178" t="s">
        <v>75</v>
      </c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</row>
    <row r="34" spans="1:47" ht="12.75">
      <c r="A34" s="133"/>
      <c r="B34" s="215">
        <v>38458</v>
      </c>
      <c r="C34" s="215"/>
      <c r="D34" s="215"/>
      <c r="E34" s="216" t="s">
        <v>76</v>
      </c>
      <c r="F34" s="216"/>
      <c r="G34" s="216"/>
      <c r="H34" s="217" t="s">
        <v>77</v>
      </c>
      <c r="I34" s="218"/>
      <c r="J34" s="218"/>
      <c r="K34" s="218"/>
      <c r="L34" s="219"/>
      <c r="M34" s="208"/>
      <c r="N34" s="208"/>
      <c r="O34" s="208"/>
      <c r="P34" s="208">
        <v>1000</v>
      </c>
      <c r="Q34" s="208"/>
      <c r="R34" s="208"/>
      <c r="S34" s="209">
        <f>S33-P34</f>
        <v>4151.5</v>
      </c>
      <c r="T34" s="209"/>
      <c r="U34" s="209"/>
      <c r="V34" s="178" t="s">
        <v>78</v>
      </c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</row>
    <row r="35" spans="1:47" ht="12.7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</row>
    <row r="36" spans="1:47" ht="12.75">
      <c r="A36" s="175" t="s">
        <v>79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</row>
    <row r="37" spans="1:47" ht="12.7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</row>
    <row r="38" spans="1:47" ht="12.75">
      <c r="A38" s="133"/>
      <c r="B38" s="176"/>
      <c r="C38" s="137"/>
      <c r="D38" s="137"/>
      <c r="E38" s="80"/>
      <c r="F38" s="137"/>
      <c r="G38" s="137"/>
      <c r="H38" s="80"/>
      <c r="I38" s="137"/>
      <c r="J38" s="137"/>
      <c r="K38" s="137"/>
      <c r="L38" s="137"/>
      <c r="M38" s="210" t="s">
        <v>8</v>
      </c>
      <c r="N38" s="210"/>
      <c r="O38" s="210"/>
      <c r="P38" s="210"/>
      <c r="Q38" s="210"/>
      <c r="R38" s="210"/>
      <c r="S38" s="210"/>
      <c r="T38" s="210"/>
      <c r="U38" s="210"/>
      <c r="V38" s="180" t="s">
        <v>10</v>
      </c>
      <c r="W38" s="212" t="s">
        <v>9</v>
      </c>
      <c r="X38" s="213"/>
      <c r="Y38" s="213"/>
      <c r="Z38" s="213"/>
      <c r="AA38" s="213"/>
      <c r="AB38" s="213"/>
      <c r="AC38" s="213"/>
      <c r="AD38" s="213"/>
      <c r="AE38" s="214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</row>
    <row r="39" spans="1:47" ht="37.5" customHeight="1">
      <c r="A39" s="133"/>
      <c r="B39" s="222" t="s">
        <v>5</v>
      </c>
      <c r="C39" s="222"/>
      <c r="D39" s="222"/>
      <c r="E39" s="222" t="s">
        <v>6</v>
      </c>
      <c r="F39" s="222"/>
      <c r="G39" s="222"/>
      <c r="H39" s="210" t="s">
        <v>7</v>
      </c>
      <c r="I39" s="210"/>
      <c r="J39" s="210"/>
      <c r="K39" s="210"/>
      <c r="L39" s="210"/>
      <c r="M39" s="221" t="s">
        <v>11</v>
      </c>
      <c r="N39" s="221"/>
      <c r="O39" s="221"/>
      <c r="P39" s="221" t="s">
        <v>12</v>
      </c>
      <c r="Q39" s="221"/>
      <c r="R39" s="221"/>
      <c r="S39" s="221" t="s">
        <v>13</v>
      </c>
      <c r="T39" s="221"/>
      <c r="U39" s="221"/>
      <c r="V39" s="170"/>
      <c r="W39" s="211" t="s">
        <v>39</v>
      </c>
      <c r="X39" s="211"/>
      <c r="Y39" s="211"/>
      <c r="Z39" s="211" t="s">
        <v>49</v>
      </c>
      <c r="AA39" s="211"/>
      <c r="AB39" s="211"/>
      <c r="AC39" s="211" t="s">
        <v>14</v>
      </c>
      <c r="AD39" s="211"/>
      <c r="AE39" s="211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</row>
    <row r="40" spans="1:47" ht="13.5" thickBot="1">
      <c r="A40" s="133"/>
      <c r="B40" s="221">
        <v>1</v>
      </c>
      <c r="C40" s="221"/>
      <c r="D40" s="221"/>
      <c r="E40" s="221">
        <v>2</v>
      </c>
      <c r="F40" s="221"/>
      <c r="G40" s="221"/>
      <c r="H40" s="221">
        <v>3</v>
      </c>
      <c r="I40" s="221"/>
      <c r="J40" s="221"/>
      <c r="K40" s="221"/>
      <c r="L40" s="221"/>
      <c r="M40" s="210">
        <v>4</v>
      </c>
      <c r="N40" s="210"/>
      <c r="O40" s="210"/>
      <c r="P40" s="210">
        <v>5</v>
      </c>
      <c r="Q40" s="210"/>
      <c r="R40" s="210"/>
      <c r="S40" s="210">
        <v>6</v>
      </c>
      <c r="T40" s="210"/>
      <c r="U40" s="210"/>
      <c r="V40" s="171"/>
      <c r="W40" s="210">
        <v>7</v>
      </c>
      <c r="X40" s="210"/>
      <c r="Y40" s="210"/>
      <c r="Z40" s="210">
        <v>8</v>
      </c>
      <c r="AA40" s="210"/>
      <c r="AB40" s="210"/>
      <c r="AC40" s="210">
        <v>9</v>
      </c>
      <c r="AD40" s="210"/>
      <c r="AE40" s="210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</row>
    <row r="41" spans="1:47" ht="12.75">
      <c r="A41" s="133"/>
      <c r="B41" s="215">
        <v>38459</v>
      </c>
      <c r="C41" s="215"/>
      <c r="D41" s="215"/>
      <c r="E41" s="216" t="s">
        <v>80</v>
      </c>
      <c r="F41" s="216"/>
      <c r="G41" s="216"/>
      <c r="H41" s="220" t="s">
        <v>81</v>
      </c>
      <c r="I41" s="220"/>
      <c r="J41" s="220"/>
      <c r="K41" s="220"/>
      <c r="L41" s="220"/>
      <c r="M41" s="208">
        <v>1000</v>
      </c>
      <c r="N41" s="208"/>
      <c r="O41" s="208"/>
      <c r="P41" s="208"/>
      <c r="Q41" s="208"/>
      <c r="R41" s="208"/>
      <c r="S41" s="209">
        <v>1000</v>
      </c>
      <c r="T41" s="209"/>
      <c r="U41" s="209"/>
      <c r="V41" s="177" t="s">
        <v>51</v>
      </c>
      <c r="W41" s="207">
        <v>1000</v>
      </c>
      <c r="X41" s="207"/>
      <c r="Y41" s="207"/>
      <c r="Z41" s="207" t="str">
        <f>IF(OR($H41="pr",$H41="pr")=TRUE,V41-W41," ")</f>
        <v> </v>
      </c>
      <c r="AA41" s="207"/>
      <c r="AB41" s="207"/>
      <c r="AC41" s="207" t="str">
        <f>IF(OR($H41="pr",$H41="pr")=TRUE,Y41-Z41," ")</f>
        <v> </v>
      </c>
      <c r="AD41" s="207"/>
      <c r="AE41" s="207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</row>
    <row r="42" spans="1:47" ht="12.75">
      <c r="A42" s="133"/>
      <c r="B42" s="215">
        <v>38459</v>
      </c>
      <c r="C42" s="215"/>
      <c r="D42" s="215"/>
      <c r="E42" s="216" t="s">
        <v>82</v>
      </c>
      <c r="F42" s="216"/>
      <c r="G42" s="216"/>
      <c r="H42" s="220" t="s">
        <v>83</v>
      </c>
      <c r="I42" s="220"/>
      <c r="J42" s="220"/>
      <c r="K42" s="220"/>
      <c r="L42" s="220"/>
      <c r="M42" s="208">
        <v>2000</v>
      </c>
      <c r="N42" s="208"/>
      <c r="O42" s="208"/>
      <c r="P42" s="208"/>
      <c r="Q42" s="208"/>
      <c r="R42" s="208"/>
      <c r="S42" s="209">
        <v>3000</v>
      </c>
      <c r="T42" s="209"/>
      <c r="U42" s="209"/>
      <c r="V42" s="178" t="s">
        <v>84</v>
      </c>
      <c r="W42" s="207"/>
      <c r="X42" s="207"/>
      <c r="Y42" s="207"/>
      <c r="Z42" s="207">
        <v>2000</v>
      </c>
      <c r="AA42" s="207"/>
      <c r="AB42" s="207"/>
      <c r="AC42" s="207" t="str">
        <f>IF(OR($H42="pr",$H42="pr")=TRUE,Y42-Z42," ")</f>
        <v> </v>
      </c>
      <c r="AD42" s="207"/>
      <c r="AE42" s="207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</row>
    <row r="43" spans="1:47" ht="12.75">
      <c r="A43" s="133"/>
      <c r="B43" s="215">
        <v>38460</v>
      </c>
      <c r="C43" s="215"/>
      <c r="D43" s="215"/>
      <c r="E43" s="216" t="s">
        <v>85</v>
      </c>
      <c r="F43" s="216"/>
      <c r="G43" s="216"/>
      <c r="H43" s="220" t="s">
        <v>86</v>
      </c>
      <c r="I43" s="220"/>
      <c r="J43" s="220"/>
      <c r="K43" s="220"/>
      <c r="L43" s="220"/>
      <c r="M43" s="208"/>
      <c r="N43" s="208"/>
      <c r="O43" s="208"/>
      <c r="P43" s="208">
        <v>1000</v>
      </c>
      <c r="Q43" s="208"/>
      <c r="R43" s="208"/>
      <c r="S43" s="209">
        <v>2000</v>
      </c>
      <c r="T43" s="209"/>
      <c r="U43" s="209"/>
      <c r="V43" s="178" t="s">
        <v>84</v>
      </c>
      <c r="W43" s="207"/>
      <c r="X43" s="207"/>
      <c r="Y43" s="207"/>
      <c r="Z43" s="207">
        <v>-1000</v>
      </c>
      <c r="AA43" s="207"/>
      <c r="AB43" s="207"/>
      <c r="AC43" s="207" t="str">
        <f>IF(OR($H43="pr",$H43="pr")=TRUE,Y43-Z43," ")</f>
        <v> </v>
      </c>
      <c r="AD43" s="207"/>
      <c r="AE43" s="207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</row>
    <row r="44" spans="1:47" ht="12.75">
      <c r="A44" s="133"/>
      <c r="B44" s="215">
        <v>38460</v>
      </c>
      <c r="C44" s="215"/>
      <c r="D44" s="215"/>
      <c r="E44" s="216" t="s">
        <v>87</v>
      </c>
      <c r="F44" s="216"/>
      <c r="G44" s="216"/>
      <c r="H44" s="217" t="s">
        <v>88</v>
      </c>
      <c r="I44" s="218"/>
      <c r="J44" s="218"/>
      <c r="K44" s="218"/>
      <c r="L44" s="219"/>
      <c r="M44" s="208"/>
      <c r="N44" s="208"/>
      <c r="O44" s="208"/>
      <c r="P44" s="208">
        <v>2000</v>
      </c>
      <c r="Q44" s="208"/>
      <c r="R44" s="208"/>
      <c r="S44" s="209">
        <v>2000</v>
      </c>
      <c r="T44" s="209"/>
      <c r="U44" s="209"/>
      <c r="V44" s="178" t="s">
        <v>51</v>
      </c>
      <c r="W44" s="207">
        <v>-2000</v>
      </c>
      <c r="X44" s="207"/>
      <c r="Y44" s="207"/>
      <c r="Z44" s="207" t="str">
        <f>IF(OR($H44="pr",$H44="pr")=TRUE,V44-W44," ")</f>
        <v> </v>
      </c>
      <c r="AA44" s="207"/>
      <c r="AB44" s="207"/>
      <c r="AC44" s="207" t="str">
        <f>IF(OR($H44="pr",$H44="pr")=TRUE,Y44-Z44," ")</f>
        <v> </v>
      </c>
      <c r="AD44" s="207"/>
      <c r="AE44" s="207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</row>
    <row r="45" spans="1:47" ht="12.75">
      <c r="A45" s="133"/>
      <c r="B45" s="179" t="s">
        <v>89</v>
      </c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</row>
    <row r="46" spans="1:47" ht="12.75">
      <c r="A46" s="133"/>
      <c r="B46" s="179" t="s">
        <v>90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</row>
    <row r="47" spans="1:47" ht="12.75">
      <c r="A47" s="133"/>
      <c r="B47" s="179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</row>
    <row r="48" spans="1:47" ht="12.75">
      <c r="A48" s="133" t="s">
        <v>104</v>
      </c>
      <c r="B48" s="179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</row>
    <row r="49" spans="1:47" ht="12.75">
      <c r="A49" s="133" t="s">
        <v>99</v>
      </c>
      <c r="B49" s="179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</row>
    <row r="50" spans="1:47" ht="12.75">
      <c r="A50" s="133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</row>
    <row r="51" spans="1:47" ht="12.75">
      <c r="A51" s="133" t="s">
        <v>93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</row>
    <row r="52" spans="1:47" ht="12.75">
      <c r="A52" s="133" t="s">
        <v>92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</row>
    <row r="53" spans="1:47" ht="12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</row>
    <row r="54" spans="1:47" s="183" customFormat="1" ht="15">
      <c r="A54" s="182" t="s">
        <v>94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</row>
    <row r="55" spans="1:47" s="183" customFormat="1" ht="15">
      <c r="A55" s="182" t="s">
        <v>96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</row>
    <row r="56" spans="1:47" s="183" customFormat="1" ht="15">
      <c r="A56" s="182" t="s">
        <v>100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</row>
    <row r="57" spans="1:47" s="183" customFormat="1" ht="15">
      <c r="A57" s="182" t="s">
        <v>95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</row>
    <row r="58" spans="1:47" s="183" customFormat="1" ht="15">
      <c r="A58" s="182" t="s">
        <v>97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</row>
    <row r="59" spans="1:47" s="183" customFormat="1" ht="15">
      <c r="A59" s="182" t="s">
        <v>98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</row>
  </sheetData>
  <mergeCells count="94">
    <mergeCell ref="A2:AU2"/>
    <mergeCell ref="B30:D30"/>
    <mergeCell ref="B31:D31"/>
    <mergeCell ref="B32:D32"/>
    <mergeCell ref="H30:L30"/>
    <mergeCell ref="H31:L31"/>
    <mergeCell ref="H32:L32"/>
    <mergeCell ref="S30:U30"/>
    <mergeCell ref="S31:U31"/>
    <mergeCell ref="S32:U32"/>
    <mergeCell ref="B34:D34"/>
    <mergeCell ref="E30:G30"/>
    <mergeCell ref="E31:G31"/>
    <mergeCell ref="E32:G32"/>
    <mergeCell ref="E33:G33"/>
    <mergeCell ref="E34:G34"/>
    <mergeCell ref="B33:D33"/>
    <mergeCell ref="H33:L33"/>
    <mergeCell ref="H34:L34"/>
    <mergeCell ref="M30:O30"/>
    <mergeCell ref="P30:R30"/>
    <mergeCell ref="M31:O31"/>
    <mergeCell ref="P31:R31"/>
    <mergeCell ref="M32:O32"/>
    <mergeCell ref="P32:R32"/>
    <mergeCell ref="M33:O33"/>
    <mergeCell ref="P33:R33"/>
    <mergeCell ref="S33:U33"/>
    <mergeCell ref="M34:O34"/>
    <mergeCell ref="P34:R34"/>
    <mergeCell ref="S34:U34"/>
    <mergeCell ref="M28:U28"/>
    <mergeCell ref="B29:D29"/>
    <mergeCell ref="E29:G29"/>
    <mergeCell ref="H29:L29"/>
    <mergeCell ref="M29:O29"/>
    <mergeCell ref="P29:R29"/>
    <mergeCell ref="S29:U29"/>
    <mergeCell ref="M38:U38"/>
    <mergeCell ref="B39:D39"/>
    <mergeCell ref="E39:G39"/>
    <mergeCell ref="H39:L39"/>
    <mergeCell ref="M39:O39"/>
    <mergeCell ref="P39:R39"/>
    <mergeCell ref="S39:U39"/>
    <mergeCell ref="B41:D41"/>
    <mergeCell ref="E41:G41"/>
    <mergeCell ref="H41:L41"/>
    <mergeCell ref="M41:O41"/>
    <mergeCell ref="B40:D40"/>
    <mergeCell ref="E40:G40"/>
    <mergeCell ref="H40:L40"/>
    <mergeCell ref="M40:O40"/>
    <mergeCell ref="B42:D42"/>
    <mergeCell ref="E42:G42"/>
    <mergeCell ref="H42:L42"/>
    <mergeCell ref="M42:O42"/>
    <mergeCell ref="B43:D43"/>
    <mergeCell ref="E43:G43"/>
    <mergeCell ref="H43:L43"/>
    <mergeCell ref="M43:O43"/>
    <mergeCell ref="B44:D44"/>
    <mergeCell ref="E44:G44"/>
    <mergeCell ref="H44:L44"/>
    <mergeCell ref="M44:O44"/>
    <mergeCell ref="AC39:AE39"/>
    <mergeCell ref="W38:AE38"/>
    <mergeCell ref="W40:Y40"/>
    <mergeCell ref="Z40:AB40"/>
    <mergeCell ref="AC40:AE40"/>
    <mergeCell ref="W39:Y39"/>
    <mergeCell ref="Z39:AB39"/>
    <mergeCell ref="P42:R42"/>
    <mergeCell ref="S42:U42"/>
    <mergeCell ref="P40:R40"/>
    <mergeCell ref="S40:U40"/>
    <mergeCell ref="P41:R41"/>
    <mergeCell ref="S41:U41"/>
    <mergeCell ref="Z43:AB43"/>
    <mergeCell ref="AC43:AE43"/>
    <mergeCell ref="P44:R44"/>
    <mergeCell ref="S44:U44"/>
    <mergeCell ref="P43:R43"/>
    <mergeCell ref="S43:U43"/>
    <mergeCell ref="W41:Y41"/>
    <mergeCell ref="Z41:AB41"/>
    <mergeCell ref="AC41:AE41"/>
    <mergeCell ref="W44:Y44"/>
    <mergeCell ref="Z44:AB44"/>
    <mergeCell ref="AC44:AE44"/>
    <mergeCell ref="W42:Y42"/>
    <mergeCell ref="Z42:AB42"/>
    <mergeCell ref="AC42:AE42"/>
    <mergeCell ref="W43:Y43"/>
  </mergeCells>
  <printOptions verticalCentered="1"/>
  <pageMargins left="0.9055118110236221" right="0.5905511811023623" top="0.5905511811023623" bottom="0.5905511811023623" header="0.5118110236220472" footer="0.7086614173228347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5"/>
  <sheetViews>
    <sheetView showGridLines="0" tabSelected="1" zoomScale="85" zoomScaleNormal="85" workbookViewId="0" topLeftCell="A1">
      <selection activeCell="V25" sqref="V25:AA25"/>
    </sheetView>
  </sheetViews>
  <sheetFormatPr defaultColWidth="9.140625" defaultRowHeight="12.75"/>
  <cols>
    <col min="1" max="47" width="2.7109375" style="2" customWidth="1"/>
    <col min="48" max="16384" width="9.140625" style="2" customWidth="1"/>
  </cols>
  <sheetData>
    <row r="1" spans="1:48" ht="12.7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"/>
    </row>
    <row r="2" spans="1:48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"/>
    </row>
    <row r="3" spans="1:48" ht="1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40"/>
      <c r="AN3" s="133"/>
      <c r="AO3" s="133"/>
      <c r="AP3" s="133"/>
      <c r="AQ3" s="133"/>
      <c r="AR3" s="133"/>
      <c r="AS3" s="133"/>
      <c r="AT3" s="133"/>
      <c r="AU3" s="133"/>
      <c r="AV3" s="1"/>
    </row>
    <row r="4" spans="1:48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"/>
    </row>
    <row r="5" spans="1:48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"/>
    </row>
    <row r="6" spans="1:48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"/>
    </row>
    <row r="7" spans="1:48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"/>
    </row>
    <row r="8" spans="1:48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"/>
    </row>
    <row r="9" spans="1:48" ht="12.7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"/>
    </row>
    <row r="10" spans="1:48" ht="12.7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"/>
    </row>
    <row r="11" spans="1:48" ht="12.7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"/>
    </row>
    <row r="12" spans="1:48" ht="12.75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"/>
    </row>
    <row r="13" spans="1:48" ht="12.75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"/>
    </row>
    <row r="14" spans="1:48" ht="12.75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"/>
    </row>
    <row r="15" spans="1:48" ht="36.75" customHeight="1">
      <c r="A15" s="196" t="s">
        <v>25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"/>
    </row>
    <row r="16" spans="1:48" ht="16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"/>
    </row>
    <row r="17" spans="1:48" ht="18.75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"/>
    </row>
    <row r="18" spans="1:48" s="185" customFormat="1" ht="22.5" customHeight="1">
      <c r="A18" s="197" t="s">
        <v>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84"/>
    </row>
    <row r="19" spans="1:48" s="185" customFormat="1" ht="8.25" customHeigh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84"/>
    </row>
    <row r="20" spans="1:48" s="193" customFormat="1" ht="19.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8" t="s">
        <v>108</v>
      </c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2"/>
    </row>
    <row r="21" spans="1:48" ht="12" customHeight="1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"/>
    </row>
    <row r="22" spans="1:48" ht="9.75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99" t="s">
        <v>22</v>
      </c>
      <c r="R22" s="199"/>
      <c r="S22" s="199"/>
      <c r="T22" s="199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"/>
    </row>
    <row r="23" spans="1:48" s="187" customFormat="1" ht="16.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99"/>
      <c r="R23" s="199"/>
      <c r="S23" s="199"/>
      <c r="T23" s="199"/>
      <c r="U23" s="201">
        <v>62033166</v>
      </c>
      <c r="V23" s="201"/>
      <c r="W23" s="201"/>
      <c r="X23" s="201"/>
      <c r="Y23" s="201"/>
      <c r="Z23" s="201"/>
      <c r="AA23" s="201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86"/>
    </row>
    <row r="24" spans="1:48" s="187" customFormat="1" ht="12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86"/>
    </row>
    <row r="25" spans="1:48" s="187" customFormat="1" ht="16.5">
      <c r="A25" s="138"/>
      <c r="B25" s="135"/>
      <c r="C25" s="136"/>
      <c r="D25" s="135"/>
      <c r="E25" s="135"/>
      <c r="F25" s="138"/>
      <c r="G25" s="135"/>
      <c r="H25" s="135"/>
      <c r="I25" s="135"/>
      <c r="J25" s="188"/>
      <c r="K25" s="188"/>
      <c r="L25" s="188"/>
      <c r="M25" s="188"/>
      <c r="N25" s="188"/>
      <c r="O25" s="188"/>
      <c r="P25" s="188"/>
      <c r="Q25" s="188"/>
      <c r="R25" s="188" t="s">
        <v>23</v>
      </c>
      <c r="S25" s="188"/>
      <c r="T25" s="188"/>
      <c r="U25" s="188"/>
      <c r="V25" s="200">
        <v>533.02</v>
      </c>
      <c r="W25" s="200"/>
      <c r="X25" s="200"/>
      <c r="Y25" s="200"/>
      <c r="Z25" s="200"/>
      <c r="AA25" s="200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35"/>
      <c r="AV25" s="186"/>
    </row>
    <row r="26" spans="1:48" s="187" customFormat="1" ht="16.5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86"/>
    </row>
    <row r="27" spans="1:48" s="187" customFormat="1" ht="16.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86"/>
    </row>
    <row r="28" spans="1:48" s="187" customFormat="1" ht="16.5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86"/>
    </row>
    <row r="29" spans="1:48" s="187" customFormat="1" ht="16.5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86"/>
    </row>
    <row r="30" spans="1:48" s="187" customFormat="1" ht="16.5">
      <c r="A30" s="138"/>
      <c r="B30" s="138"/>
      <c r="C30" s="138"/>
      <c r="D30" s="135" t="s">
        <v>21</v>
      </c>
      <c r="E30" s="138"/>
      <c r="F30" s="138"/>
      <c r="G30" s="138"/>
      <c r="H30" s="138"/>
      <c r="I30" s="138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138"/>
      <c r="AV30" s="186"/>
    </row>
    <row r="31" spans="1:48" s="187" customFormat="1" ht="22.5" customHeight="1">
      <c r="A31" s="138"/>
      <c r="B31" s="138"/>
      <c r="C31" s="136"/>
      <c r="D31" s="138"/>
      <c r="E31" s="189"/>
      <c r="F31" s="189"/>
      <c r="G31" s="189"/>
      <c r="H31" s="189"/>
      <c r="I31" s="189"/>
      <c r="J31" s="138"/>
      <c r="K31" s="189"/>
      <c r="L31" s="189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136"/>
      <c r="AF31" s="138"/>
      <c r="AG31" s="138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186"/>
    </row>
    <row r="32" spans="1:48" s="187" customFormat="1" ht="16.5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86"/>
    </row>
    <row r="33" spans="1:48" s="187" customFormat="1" ht="16.5">
      <c r="A33" s="138"/>
      <c r="B33" s="138"/>
      <c r="C33" s="136" t="s">
        <v>47</v>
      </c>
      <c r="D33" s="138"/>
      <c r="E33" s="138"/>
      <c r="F33" s="138"/>
      <c r="G33" s="138"/>
      <c r="H33" s="138"/>
      <c r="I33" s="138"/>
      <c r="J33" s="138"/>
      <c r="K33" s="194"/>
      <c r="L33" s="181"/>
      <c r="M33" s="205" t="s">
        <v>0</v>
      </c>
      <c r="N33" s="205"/>
      <c r="O33" s="205"/>
      <c r="P33" s="205"/>
      <c r="Q33" s="205"/>
      <c r="R33" s="205"/>
      <c r="S33" s="205"/>
      <c r="T33" s="205"/>
      <c r="U33" s="205"/>
      <c r="V33" s="204"/>
      <c r="W33" s="204"/>
      <c r="X33" s="204"/>
      <c r="Y33" s="204"/>
      <c r="Z33" s="204"/>
      <c r="AA33" s="139" t="s">
        <v>1</v>
      </c>
      <c r="AB33" s="139"/>
      <c r="AC33" s="204"/>
      <c r="AD33" s="204"/>
      <c r="AE33" s="204"/>
      <c r="AF33" s="204"/>
      <c r="AG33" s="204"/>
      <c r="AH33" s="204"/>
      <c r="AI33" s="138" t="s">
        <v>2</v>
      </c>
      <c r="AJ33" s="138"/>
      <c r="AK33" s="135"/>
      <c r="AL33" s="135"/>
      <c r="AM33" s="226"/>
      <c r="AN33" s="226"/>
      <c r="AO33" s="136" t="s">
        <v>3</v>
      </c>
      <c r="AP33" s="138"/>
      <c r="AQ33" s="138"/>
      <c r="AR33" s="138"/>
      <c r="AS33" s="138"/>
      <c r="AT33" s="138"/>
      <c r="AU33" s="138"/>
      <c r="AV33" s="186"/>
    </row>
    <row r="34" spans="1:48" s="187" customFormat="1" ht="16.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86"/>
    </row>
    <row r="35" spans="1:4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ht="12.75"/>
    <row r="37" ht="12.75"/>
    <row r="38" ht="12.75"/>
  </sheetData>
  <mergeCells count="13">
    <mergeCell ref="J30:AT30"/>
    <mergeCell ref="A15:AU15"/>
    <mergeCell ref="A18:AU18"/>
    <mergeCell ref="Q20:AE20"/>
    <mergeCell ref="Q22:T23"/>
    <mergeCell ref="V25:AA25"/>
    <mergeCell ref="U23:AA23"/>
    <mergeCell ref="M31:AD31"/>
    <mergeCell ref="AH31:AU31"/>
    <mergeCell ref="AM33:AN33"/>
    <mergeCell ref="V33:Z33"/>
    <mergeCell ref="M33:U33"/>
    <mergeCell ref="AC33:AH33"/>
  </mergeCells>
  <printOptions verticalCentered="1"/>
  <pageMargins left="0.9055118110236221" right="0.5905511811023623" top="0.5905511811023623" bottom="0.5905511811023623" header="0.5118110236220472" footer="0.7086614173228347"/>
  <pageSetup blackAndWhite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1">
      <selection activeCell="D5" sqref="D5"/>
    </sheetView>
  </sheetViews>
  <sheetFormatPr defaultColWidth="9.140625" defaultRowHeight="12.75"/>
  <cols>
    <col min="1" max="1" width="3.57421875" style="24" bestFit="1" customWidth="1"/>
    <col min="2" max="2" width="5.57421875" style="25" customWidth="1"/>
    <col min="3" max="3" width="5.8515625" style="25" customWidth="1"/>
    <col min="4" max="4" width="19.7109375" style="25" customWidth="1"/>
    <col min="5" max="6" width="8.57421875" style="4" customWidth="1"/>
    <col min="7" max="7" width="9.57421875" style="4" customWidth="1"/>
    <col min="8" max="8" width="3.7109375" style="4" customWidth="1"/>
    <col min="9" max="9" width="9.421875" style="4" customWidth="1"/>
    <col min="10" max="19" width="8.00390625" style="4" customWidth="1"/>
    <col min="20" max="20" width="11.28125" style="4" bestFit="1" customWidth="1"/>
    <col min="21" max="21" width="5.00390625" style="4" customWidth="1"/>
    <col min="22" max="22" width="13.140625" style="4" customWidth="1"/>
    <col min="23" max="27" width="9.140625" style="4" customWidth="1"/>
    <col min="28" max="28" width="8.8515625" style="4" customWidth="1"/>
    <col min="29" max="16384" width="9.140625" style="4" customWidth="1"/>
  </cols>
  <sheetData>
    <row r="1" spans="1:28" s="3" customFormat="1" ht="18">
      <c r="A1" s="77"/>
      <c r="B1" s="120" t="s">
        <v>25</v>
      </c>
      <c r="C1" s="121"/>
      <c r="D1" s="121"/>
      <c r="E1" s="75" t="str">
        <f>CONCATENATE("Junák - svaz skautů a skautek ČR, ",TPK!Q20)</f>
        <v>Junák - svaz skautů a skautek ČR, Liliový kruh Litomyšl</v>
      </c>
      <c r="F1" s="76"/>
      <c r="G1" s="76"/>
      <c r="H1" s="83"/>
      <c r="I1" s="83"/>
      <c r="J1" s="83"/>
      <c r="K1" s="83"/>
      <c r="L1" s="75" t="str">
        <f>CONCATENATE("ev. č.: ",TPK!V25)</f>
        <v>ev. č.: 533.02</v>
      </c>
      <c r="M1" s="84"/>
      <c r="N1" s="132" t="s">
        <v>46</v>
      </c>
      <c r="O1" s="130">
        <f>TPK!J30</f>
        <v>0</v>
      </c>
      <c r="P1" s="85"/>
      <c r="Q1" s="86"/>
      <c r="R1" s="87"/>
      <c r="S1" s="68"/>
      <c r="T1" s="68"/>
      <c r="V1" s="4"/>
      <c r="W1" s="4"/>
      <c r="X1" s="4"/>
      <c r="Y1" s="4"/>
      <c r="Z1" s="4"/>
      <c r="AA1" s="4"/>
      <c r="AB1" s="4"/>
    </row>
    <row r="2" spans="1:26" s="5" customFormat="1" ht="16.5" customHeight="1">
      <c r="A2" s="78"/>
      <c r="B2" s="131" t="s">
        <v>22</v>
      </c>
      <c r="C2" s="202">
        <f>TPK!U23</f>
        <v>62033166</v>
      </c>
      <c r="D2" s="203"/>
      <c r="E2" s="231" t="s">
        <v>8</v>
      </c>
      <c r="F2" s="232"/>
      <c r="G2" s="233"/>
      <c r="H2" s="240" t="s">
        <v>10</v>
      </c>
      <c r="I2" s="234" t="s">
        <v>9</v>
      </c>
      <c r="J2" s="235"/>
      <c r="K2" s="236"/>
      <c r="L2" s="237" t="s">
        <v>18</v>
      </c>
      <c r="M2" s="238"/>
      <c r="N2" s="238"/>
      <c r="O2" s="238"/>
      <c r="P2" s="238"/>
      <c r="Q2" s="238"/>
      <c r="R2" s="239"/>
      <c r="T2" s="69"/>
      <c r="U2" s="4"/>
      <c r="V2" s="4"/>
      <c r="W2" s="4"/>
      <c r="X2" s="4"/>
      <c r="Y2" s="4"/>
      <c r="Z2" s="4"/>
    </row>
    <row r="3" spans="1:26" s="6" customFormat="1" ht="24">
      <c r="A3" s="79"/>
      <c r="B3" s="122" t="s">
        <v>5</v>
      </c>
      <c r="C3" s="123" t="s">
        <v>6</v>
      </c>
      <c r="D3" s="124" t="s">
        <v>7</v>
      </c>
      <c r="E3" s="117" t="s">
        <v>11</v>
      </c>
      <c r="F3" s="118" t="s">
        <v>12</v>
      </c>
      <c r="G3" s="119" t="s">
        <v>13</v>
      </c>
      <c r="H3" s="241"/>
      <c r="I3" s="88" t="s">
        <v>39</v>
      </c>
      <c r="J3" s="89" t="s">
        <v>49</v>
      </c>
      <c r="K3" s="90" t="s">
        <v>14</v>
      </c>
      <c r="L3" s="88" t="s">
        <v>50</v>
      </c>
      <c r="M3" s="89" t="s">
        <v>41</v>
      </c>
      <c r="N3" s="90" t="s">
        <v>20</v>
      </c>
      <c r="O3" s="89" t="s">
        <v>26</v>
      </c>
      <c r="P3" s="91" t="s">
        <v>24</v>
      </c>
      <c r="Q3" s="91" t="s">
        <v>48</v>
      </c>
      <c r="R3" s="92" t="s">
        <v>42</v>
      </c>
      <c r="T3" s="4"/>
      <c r="U3" s="4"/>
      <c r="V3" s="4"/>
      <c r="W3" s="4"/>
      <c r="X3" s="4"/>
      <c r="Y3" s="4"/>
      <c r="Z3" s="4"/>
    </row>
    <row r="4" spans="1:26" s="7" customFormat="1" ht="13.5" thickBot="1">
      <c r="A4" s="80"/>
      <c r="B4" s="125">
        <v>1</v>
      </c>
      <c r="C4" s="126">
        <v>2</v>
      </c>
      <c r="D4" s="127">
        <v>3</v>
      </c>
      <c r="E4" s="93">
        <v>4</v>
      </c>
      <c r="F4" s="128">
        <v>5</v>
      </c>
      <c r="G4" s="129">
        <v>6</v>
      </c>
      <c r="H4" s="242"/>
      <c r="I4" s="93">
        <v>7</v>
      </c>
      <c r="J4" s="94">
        <v>8</v>
      </c>
      <c r="K4" s="95">
        <v>9</v>
      </c>
      <c r="L4" s="96">
        <v>10</v>
      </c>
      <c r="M4" s="97">
        <v>11</v>
      </c>
      <c r="N4" s="98">
        <v>12</v>
      </c>
      <c r="O4" s="99">
        <v>14</v>
      </c>
      <c r="P4" s="98">
        <v>15</v>
      </c>
      <c r="Q4" s="97">
        <v>16</v>
      </c>
      <c r="R4" s="100">
        <v>17</v>
      </c>
      <c r="T4" s="168" t="s">
        <v>15</v>
      </c>
      <c r="U4" s="4"/>
      <c r="V4" s="4"/>
      <c r="W4" s="4"/>
      <c r="X4" s="4"/>
      <c r="Y4" s="4"/>
      <c r="Z4" s="4"/>
    </row>
    <row r="5" spans="1:20" ht="12.75">
      <c r="A5" s="81">
        <v>1</v>
      </c>
      <c r="B5" s="8"/>
      <c r="C5" s="26"/>
      <c r="D5" s="10"/>
      <c r="E5" s="11"/>
      <c r="F5" s="12"/>
      <c r="G5" s="113">
        <f>+E5-F5</f>
        <v>0</v>
      </c>
      <c r="H5" s="9"/>
      <c r="I5" s="27" t="str">
        <f>IF(OR($H5="pr",$H5="pr")=TRUE,E5-F5," ")</f>
        <v> </v>
      </c>
      <c r="J5" s="27" t="str">
        <f>IF(OR($H5="pp",$H5="vr")=TRUE,E5-F5," ")</f>
        <v> </v>
      </c>
      <c r="K5" s="27" t="str">
        <f>IF($H5="po",E5," ")</f>
        <v> </v>
      </c>
      <c r="L5" s="28">
        <f>IF($H5="n",F5,"")</f>
      </c>
      <c r="M5" s="27">
        <f>IF($H5="j",F5,"")</f>
      </c>
      <c r="N5" s="27">
        <f>IF($H5="t",F5,"")</f>
      </c>
      <c r="O5" s="27">
        <f>IF($H5="m",F5,"")</f>
      </c>
      <c r="P5" s="27">
        <f>IF($H5="s",F5,"")</f>
      </c>
      <c r="Q5" s="27">
        <f>IF($H5="c",F5,"")</f>
      </c>
      <c r="R5" s="66">
        <f>IF($H5="o",F5,"")</f>
      </c>
      <c r="T5" s="169">
        <f aca="true" t="shared" si="0" ref="T5:T31">IF(H5="z","0,00",E5-SUM(J5:K5)+F5-SUM(L5:N5)-SUM(O5:R5))</f>
        <v>0</v>
      </c>
    </row>
    <row r="6" spans="1:20" ht="12.75">
      <c r="A6" s="81">
        <v>2</v>
      </c>
      <c r="B6" s="13"/>
      <c r="C6" s="14"/>
      <c r="D6" s="15"/>
      <c r="E6" s="16"/>
      <c r="F6" s="17"/>
      <c r="G6" s="114">
        <f>+G5+E6-F6</f>
        <v>0</v>
      </c>
      <c r="H6" s="18"/>
      <c r="I6" s="27" t="str">
        <f>IF(OR($H6="pr",$H6="pr")=TRUE,E6-F6," ")</f>
        <v> </v>
      </c>
      <c r="J6" s="27" t="str">
        <f>IF(OR($H6="pp",$H6="vr")=TRUE,E6-F6," ")</f>
        <v> </v>
      </c>
      <c r="K6" s="27" t="str">
        <f>IF($H6="po",E6," ")</f>
        <v> </v>
      </c>
      <c r="L6" s="67" t="str">
        <f aca="true" t="shared" si="1" ref="L6:L39">IF($H6="n",F6," ")</f>
        <v> </v>
      </c>
      <c r="M6" s="27">
        <f>IF($H6="j",F6,"")</f>
      </c>
      <c r="N6" s="27">
        <f>IF($H6="t",F6,"")</f>
      </c>
      <c r="O6" s="27">
        <f>IF($H6="m",F6,"")</f>
      </c>
      <c r="P6" s="27">
        <f>IF($H6="s",F6,"")</f>
      </c>
      <c r="Q6" s="27">
        <f>IF($H6="c",F6,"")</f>
      </c>
      <c r="R6" s="66">
        <f>IF($H6="o",F6,"")</f>
      </c>
      <c r="T6" s="169">
        <f t="shared" si="0"/>
        <v>0</v>
      </c>
    </row>
    <row r="7" spans="1:20" ht="12.75">
      <c r="A7" s="81">
        <v>3</v>
      </c>
      <c r="B7" s="13"/>
      <c r="C7" s="14"/>
      <c r="D7" s="19"/>
      <c r="E7" s="20"/>
      <c r="F7" s="21"/>
      <c r="G7" s="115">
        <f aca="true" t="shared" si="2" ref="G7:G39">+G6+E7-F7</f>
        <v>0</v>
      </c>
      <c r="H7" s="18"/>
      <c r="I7" s="27" t="str">
        <f aca="true" t="shared" si="3" ref="I7:I39">IF(OR($H7="pr",$H7="pr")=TRUE,E7-F7," ")</f>
        <v> </v>
      </c>
      <c r="J7" s="27" t="str">
        <f aca="true" t="shared" si="4" ref="J7:J39">IF(OR($H7="pp",$H7="vr")=TRUE,E7-F7," ")</f>
        <v> </v>
      </c>
      <c r="K7" s="27" t="str">
        <f aca="true" t="shared" si="5" ref="K7:K39">IF($H7="po",E7," ")</f>
        <v> </v>
      </c>
      <c r="L7" s="67" t="str">
        <f t="shared" si="1"/>
        <v> </v>
      </c>
      <c r="M7" s="27">
        <f>IF($H7="j",F7,"")</f>
      </c>
      <c r="N7" s="27">
        <f>IF($H7="t",F7,"")</f>
      </c>
      <c r="O7" s="27">
        <f aca="true" t="shared" si="6" ref="O7:O39">IF($H7="m",F7,"")</f>
      </c>
      <c r="P7" s="27">
        <f>IF($H7="s",F7,"")</f>
      </c>
      <c r="Q7" s="27">
        <f aca="true" t="shared" si="7" ref="Q7:Q39">IF($H7="c",F7,"")</f>
      </c>
      <c r="R7" s="66">
        <f aca="true" t="shared" si="8" ref="R7:R39">IF($H7="o",F7,"")</f>
      </c>
      <c r="T7" s="169">
        <f t="shared" si="0"/>
        <v>0</v>
      </c>
    </row>
    <row r="8" spans="1:20" ht="12.75">
      <c r="A8" s="81">
        <v>4</v>
      </c>
      <c r="B8" s="13"/>
      <c r="C8" s="14"/>
      <c r="D8" s="19"/>
      <c r="E8" s="20"/>
      <c r="F8" s="21"/>
      <c r="G8" s="115">
        <f t="shared" si="2"/>
        <v>0</v>
      </c>
      <c r="H8" s="18"/>
      <c r="I8" s="27" t="str">
        <f t="shared" si="3"/>
        <v> </v>
      </c>
      <c r="J8" s="27" t="str">
        <f t="shared" si="4"/>
        <v> </v>
      </c>
      <c r="K8" s="27" t="str">
        <f t="shared" si="5"/>
        <v> </v>
      </c>
      <c r="L8" s="67" t="str">
        <f t="shared" si="1"/>
        <v> </v>
      </c>
      <c r="M8" s="27">
        <f>IF($H8="j",F8,"")</f>
      </c>
      <c r="N8" s="27">
        <f>IF($H8="t",F8,"")</f>
      </c>
      <c r="O8" s="27">
        <f t="shared" si="6"/>
      </c>
      <c r="P8" s="27">
        <f>IF($H8="s",F8,"")</f>
      </c>
      <c r="Q8" s="27">
        <f t="shared" si="7"/>
      </c>
      <c r="R8" s="66">
        <f t="shared" si="8"/>
      </c>
      <c r="T8" s="169">
        <f t="shared" si="0"/>
        <v>0</v>
      </c>
    </row>
    <row r="9" spans="1:20" ht="12.75">
      <c r="A9" s="81">
        <v>5</v>
      </c>
      <c r="B9" s="13"/>
      <c r="C9" s="14"/>
      <c r="D9" s="19"/>
      <c r="E9" s="20"/>
      <c r="F9" s="21"/>
      <c r="G9" s="115">
        <f t="shared" si="2"/>
        <v>0</v>
      </c>
      <c r="H9" s="18"/>
      <c r="I9" s="27" t="str">
        <f t="shared" si="3"/>
        <v> </v>
      </c>
      <c r="J9" s="27" t="str">
        <f t="shared" si="4"/>
        <v> </v>
      </c>
      <c r="K9" s="27" t="str">
        <f t="shared" si="5"/>
        <v> </v>
      </c>
      <c r="L9" s="67" t="str">
        <f t="shared" si="1"/>
        <v> </v>
      </c>
      <c r="M9" s="27">
        <f aca="true" t="shared" si="9" ref="M9:M39">IF($H9="j",F9,"")</f>
      </c>
      <c r="N9" s="27">
        <f aca="true" t="shared" si="10" ref="N9:N39">IF($H9="t",F9,"")</f>
      </c>
      <c r="O9" s="27">
        <f t="shared" si="6"/>
      </c>
      <c r="P9" s="27">
        <f>IF($H9="s",F9,"")</f>
      </c>
      <c r="Q9" s="27">
        <f t="shared" si="7"/>
      </c>
      <c r="R9" s="66">
        <f t="shared" si="8"/>
      </c>
      <c r="T9" s="169">
        <f t="shared" si="0"/>
        <v>0</v>
      </c>
    </row>
    <row r="10" spans="1:20" ht="12.75">
      <c r="A10" s="81">
        <v>6</v>
      </c>
      <c r="B10" s="13"/>
      <c r="C10" s="14"/>
      <c r="D10" s="19"/>
      <c r="E10" s="20"/>
      <c r="F10" s="21"/>
      <c r="G10" s="115">
        <f t="shared" si="2"/>
        <v>0</v>
      </c>
      <c r="H10" s="18"/>
      <c r="I10" s="27" t="str">
        <f t="shared" si="3"/>
        <v> </v>
      </c>
      <c r="J10" s="27" t="str">
        <f t="shared" si="4"/>
        <v> </v>
      </c>
      <c r="K10" s="27" t="str">
        <f t="shared" si="5"/>
        <v> </v>
      </c>
      <c r="L10" s="67" t="str">
        <f t="shared" si="1"/>
        <v> </v>
      </c>
      <c r="M10" s="27">
        <f t="shared" si="9"/>
      </c>
      <c r="N10" s="27">
        <f t="shared" si="10"/>
      </c>
      <c r="O10" s="27">
        <f t="shared" si="6"/>
      </c>
      <c r="P10" s="27">
        <f aca="true" t="shared" si="11" ref="P10:P39">IF($H10="s",F10,"")</f>
      </c>
      <c r="Q10" s="27">
        <f t="shared" si="7"/>
      </c>
      <c r="R10" s="66">
        <f t="shared" si="8"/>
      </c>
      <c r="T10" s="169">
        <f t="shared" si="0"/>
        <v>0</v>
      </c>
    </row>
    <row r="11" spans="1:20" ht="12.75">
      <c r="A11" s="81">
        <v>7</v>
      </c>
      <c r="B11" s="13"/>
      <c r="C11" s="14"/>
      <c r="D11" s="19"/>
      <c r="E11" s="20"/>
      <c r="F11" s="21"/>
      <c r="G11" s="115">
        <f t="shared" si="2"/>
        <v>0</v>
      </c>
      <c r="H11" s="18"/>
      <c r="I11" s="27" t="str">
        <f t="shared" si="3"/>
        <v> </v>
      </c>
      <c r="J11" s="27" t="str">
        <f t="shared" si="4"/>
        <v> </v>
      </c>
      <c r="K11" s="27" t="str">
        <f t="shared" si="5"/>
        <v> </v>
      </c>
      <c r="L11" s="67" t="str">
        <f t="shared" si="1"/>
        <v> </v>
      </c>
      <c r="M11" s="27">
        <f t="shared" si="9"/>
      </c>
      <c r="N11" s="27">
        <f t="shared" si="10"/>
      </c>
      <c r="O11" s="27">
        <f t="shared" si="6"/>
      </c>
      <c r="P11" s="27">
        <f t="shared" si="11"/>
      </c>
      <c r="Q11" s="27">
        <f t="shared" si="7"/>
      </c>
      <c r="R11" s="66">
        <f t="shared" si="8"/>
      </c>
      <c r="T11" s="169">
        <f t="shared" si="0"/>
        <v>0</v>
      </c>
    </row>
    <row r="12" spans="1:20" ht="12.75">
      <c r="A12" s="81">
        <v>8</v>
      </c>
      <c r="B12" s="13"/>
      <c r="C12" s="14"/>
      <c r="D12" s="19"/>
      <c r="E12" s="20"/>
      <c r="F12" s="21"/>
      <c r="G12" s="115">
        <f t="shared" si="2"/>
        <v>0</v>
      </c>
      <c r="H12" s="18"/>
      <c r="I12" s="27" t="str">
        <f t="shared" si="3"/>
        <v> </v>
      </c>
      <c r="J12" s="27" t="str">
        <f t="shared" si="4"/>
        <v> </v>
      </c>
      <c r="K12" s="27" t="str">
        <f t="shared" si="5"/>
        <v> </v>
      </c>
      <c r="L12" s="67" t="str">
        <f t="shared" si="1"/>
        <v> </v>
      </c>
      <c r="M12" s="27">
        <f t="shared" si="9"/>
      </c>
      <c r="N12" s="27">
        <f t="shared" si="10"/>
      </c>
      <c r="O12" s="27">
        <f t="shared" si="6"/>
      </c>
      <c r="P12" s="27">
        <f t="shared" si="11"/>
      </c>
      <c r="Q12" s="27">
        <f t="shared" si="7"/>
      </c>
      <c r="R12" s="66">
        <f t="shared" si="8"/>
      </c>
      <c r="T12" s="169">
        <f t="shared" si="0"/>
        <v>0</v>
      </c>
    </row>
    <row r="13" spans="1:20" ht="12.75">
      <c r="A13" s="81">
        <v>9</v>
      </c>
      <c r="B13" s="13"/>
      <c r="C13" s="14"/>
      <c r="D13" s="19"/>
      <c r="E13" s="20"/>
      <c r="F13" s="21"/>
      <c r="G13" s="115">
        <f t="shared" si="2"/>
        <v>0</v>
      </c>
      <c r="H13" s="18"/>
      <c r="I13" s="27" t="str">
        <f t="shared" si="3"/>
        <v> </v>
      </c>
      <c r="J13" s="27" t="str">
        <f t="shared" si="4"/>
        <v> </v>
      </c>
      <c r="K13" s="27" t="str">
        <f t="shared" si="5"/>
        <v> </v>
      </c>
      <c r="L13" s="67" t="str">
        <f t="shared" si="1"/>
        <v> </v>
      </c>
      <c r="M13" s="27">
        <f t="shared" si="9"/>
      </c>
      <c r="N13" s="27">
        <f t="shared" si="10"/>
      </c>
      <c r="O13" s="27">
        <f t="shared" si="6"/>
      </c>
      <c r="P13" s="27">
        <f t="shared" si="11"/>
      </c>
      <c r="Q13" s="27">
        <f t="shared" si="7"/>
      </c>
      <c r="R13" s="66">
        <f t="shared" si="8"/>
      </c>
      <c r="T13" s="169">
        <f t="shared" si="0"/>
        <v>0</v>
      </c>
    </row>
    <row r="14" spans="1:20" ht="12.75">
      <c r="A14" s="81">
        <v>10</v>
      </c>
      <c r="B14" s="13"/>
      <c r="C14" s="14"/>
      <c r="D14" s="19"/>
      <c r="E14" s="20"/>
      <c r="F14" s="21"/>
      <c r="G14" s="115">
        <f t="shared" si="2"/>
        <v>0</v>
      </c>
      <c r="H14" s="18"/>
      <c r="I14" s="27" t="str">
        <f t="shared" si="3"/>
        <v> </v>
      </c>
      <c r="J14" s="27" t="str">
        <f t="shared" si="4"/>
        <v> </v>
      </c>
      <c r="K14" s="27" t="str">
        <f t="shared" si="5"/>
        <v> </v>
      </c>
      <c r="L14" s="67" t="str">
        <f t="shared" si="1"/>
        <v> </v>
      </c>
      <c r="M14" s="27">
        <f t="shared" si="9"/>
      </c>
      <c r="N14" s="27">
        <f t="shared" si="10"/>
      </c>
      <c r="O14" s="27">
        <f t="shared" si="6"/>
      </c>
      <c r="P14" s="27">
        <f t="shared" si="11"/>
      </c>
      <c r="Q14" s="27">
        <f t="shared" si="7"/>
      </c>
      <c r="R14" s="66">
        <f t="shared" si="8"/>
      </c>
      <c r="T14" s="169">
        <f t="shared" si="0"/>
        <v>0</v>
      </c>
    </row>
    <row r="15" spans="1:20" ht="12.75">
      <c r="A15" s="81">
        <v>11</v>
      </c>
      <c r="B15" s="13"/>
      <c r="C15" s="14"/>
      <c r="D15" s="19"/>
      <c r="E15" s="20"/>
      <c r="F15" s="21"/>
      <c r="G15" s="115">
        <f t="shared" si="2"/>
        <v>0</v>
      </c>
      <c r="H15" s="18"/>
      <c r="I15" s="27" t="str">
        <f t="shared" si="3"/>
        <v> </v>
      </c>
      <c r="J15" s="27" t="str">
        <f t="shared" si="4"/>
        <v> </v>
      </c>
      <c r="K15" s="27" t="str">
        <f t="shared" si="5"/>
        <v> </v>
      </c>
      <c r="L15" s="67" t="str">
        <f t="shared" si="1"/>
        <v> </v>
      </c>
      <c r="M15" s="27">
        <f t="shared" si="9"/>
      </c>
      <c r="N15" s="27">
        <f t="shared" si="10"/>
      </c>
      <c r="O15" s="27">
        <f t="shared" si="6"/>
      </c>
      <c r="P15" s="27">
        <f t="shared" si="11"/>
      </c>
      <c r="Q15" s="27">
        <f t="shared" si="7"/>
      </c>
      <c r="R15" s="66">
        <f t="shared" si="8"/>
      </c>
      <c r="T15" s="169">
        <f t="shared" si="0"/>
        <v>0</v>
      </c>
    </row>
    <row r="16" spans="1:20" ht="12.75">
      <c r="A16" s="81">
        <v>12</v>
      </c>
      <c r="B16" s="13"/>
      <c r="C16" s="14"/>
      <c r="D16" s="19"/>
      <c r="E16" s="20"/>
      <c r="F16" s="21"/>
      <c r="G16" s="115">
        <f t="shared" si="2"/>
        <v>0</v>
      </c>
      <c r="H16" s="18"/>
      <c r="I16" s="27" t="str">
        <f t="shared" si="3"/>
        <v> </v>
      </c>
      <c r="J16" s="27" t="str">
        <f t="shared" si="4"/>
        <v> </v>
      </c>
      <c r="K16" s="27" t="str">
        <f t="shared" si="5"/>
        <v> </v>
      </c>
      <c r="L16" s="67" t="str">
        <f t="shared" si="1"/>
        <v> </v>
      </c>
      <c r="M16" s="27">
        <f t="shared" si="9"/>
      </c>
      <c r="N16" s="27">
        <f t="shared" si="10"/>
      </c>
      <c r="O16" s="27">
        <f t="shared" si="6"/>
      </c>
      <c r="P16" s="27">
        <f t="shared" si="11"/>
      </c>
      <c r="Q16" s="27">
        <f t="shared" si="7"/>
      </c>
      <c r="R16" s="66">
        <f t="shared" si="8"/>
      </c>
      <c r="T16" s="169">
        <f t="shared" si="0"/>
        <v>0</v>
      </c>
    </row>
    <row r="17" spans="1:20" ht="12.75">
      <c r="A17" s="81">
        <v>13</v>
      </c>
      <c r="B17" s="13"/>
      <c r="C17" s="14"/>
      <c r="D17" s="19"/>
      <c r="E17" s="20"/>
      <c r="F17" s="21"/>
      <c r="G17" s="115">
        <f t="shared" si="2"/>
        <v>0</v>
      </c>
      <c r="H17" s="18"/>
      <c r="I17" s="27" t="str">
        <f t="shared" si="3"/>
        <v> </v>
      </c>
      <c r="J17" s="27" t="str">
        <f t="shared" si="4"/>
        <v> </v>
      </c>
      <c r="K17" s="27" t="str">
        <f t="shared" si="5"/>
        <v> </v>
      </c>
      <c r="L17" s="67" t="str">
        <f t="shared" si="1"/>
        <v> </v>
      </c>
      <c r="M17" s="27">
        <f t="shared" si="9"/>
      </c>
      <c r="N17" s="27">
        <f t="shared" si="10"/>
      </c>
      <c r="O17" s="27">
        <f t="shared" si="6"/>
      </c>
      <c r="P17" s="27">
        <f t="shared" si="11"/>
      </c>
      <c r="Q17" s="27">
        <f t="shared" si="7"/>
      </c>
      <c r="R17" s="66">
        <f t="shared" si="8"/>
      </c>
      <c r="T17" s="169">
        <f t="shared" si="0"/>
        <v>0</v>
      </c>
    </row>
    <row r="18" spans="1:20" ht="12.75">
      <c r="A18" s="81">
        <v>14</v>
      </c>
      <c r="B18" s="13"/>
      <c r="C18" s="14"/>
      <c r="D18" s="19"/>
      <c r="E18" s="20"/>
      <c r="F18" s="21"/>
      <c r="G18" s="115">
        <f t="shared" si="2"/>
        <v>0</v>
      </c>
      <c r="H18" s="18"/>
      <c r="I18" s="27" t="str">
        <f t="shared" si="3"/>
        <v> </v>
      </c>
      <c r="J18" s="27" t="str">
        <f t="shared" si="4"/>
        <v> </v>
      </c>
      <c r="K18" s="27" t="str">
        <f t="shared" si="5"/>
        <v> </v>
      </c>
      <c r="L18" s="67" t="str">
        <f t="shared" si="1"/>
        <v> </v>
      </c>
      <c r="M18" s="27">
        <f t="shared" si="9"/>
      </c>
      <c r="N18" s="27">
        <f t="shared" si="10"/>
      </c>
      <c r="O18" s="27">
        <f t="shared" si="6"/>
      </c>
      <c r="P18" s="27">
        <f t="shared" si="11"/>
      </c>
      <c r="Q18" s="27">
        <f t="shared" si="7"/>
      </c>
      <c r="R18" s="66">
        <f t="shared" si="8"/>
      </c>
      <c r="T18" s="169">
        <f t="shared" si="0"/>
        <v>0</v>
      </c>
    </row>
    <row r="19" spans="1:20" ht="12.75">
      <c r="A19" s="81">
        <v>15</v>
      </c>
      <c r="B19" s="13"/>
      <c r="C19" s="14"/>
      <c r="D19" s="19"/>
      <c r="E19" s="20"/>
      <c r="F19" s="21"/>
      <c r="G19" s="115">
        <f t="shared" si="2"/>
        <v>0</v>
      </c>
      <c r="H19" s="18"/>
      <c r="I19" s="27" t="str">
        <f t="shared" si="3"/>
        <v> </v>
      </c>
      <c r="J19" s="27" t="str">
        <f t="shared" si="4"/>
        <v> </v>
      </c>
      <c r="K19" s="27" t="str">
        <f t="shared" si="5"/>
        <v> </v>
      </c>
      <c r="L19" s="67" t="str">
        <f t="shared" si="1"/>
        <v> </v>
      </c>
      <c r="M19" s="27">
        <f t="shared" si="9"/>
      </c>
      <c r="N19" s="27">
        <f t="shared" si="10"/>
      </c>
      <c r="O19" s="27">
        <f t="shared" si="6"/>
      </c>
      <c r="P19" s="27">
        <f t="shared" si="11"/>
      </c>
      <c r="Q19" s="27">
        <f t="shared" si="7"/>
      </c>
      <c r="R19" s="66">
        <f t="shared" si="8"/>
      </c>
      <c r="T19" s="169">
        <f t="shared" si="0"/>
        <v>0</v>
      </c>
    </row>
    <row r="20" spans="1:20" ht="12.75">
      <c r="A20" s="81">
        <v>16</v>
      </c>
      <c r="B20" s="22"/>
      <c r="C20" s="14"/>
      <c r="D20" s="19"/>
      <c r="E20" s="20"/>
      <c r="F20" s="21"/>
      <c r="G20" s="115">
        <f t="shared" si="2"/>
        <v>0</v>
      </c>
      <c r="H20" s="18"/>
      <c r="I20" s="27" t="str">
        <f t="shared" si="3"/>
        <v> </v>
      </c>
      <c r="J20" s="27" t="str">
        <f t="shared" si="4"/>
        <v> </v>
      </c>
      <c r="K20" s="27" t="str">
        <f t="shared" si="5"/>
        <v> </v>
      </c>
      <c r="L20" s="67" t="str">
        <f t="shared" si="1"/>
        <v> </v>
      </c>
      <c r="M20" s="27">
        <f t="shared" si="9"/>
      </c>
      <c r="N20" s="27">
        <f t="shared" si="10"/>
      </c>
      <c r="O20" s="27">
        <f t="shared" si="6"/>
      </c>
      <c r="P20" s="27">
        <f t="shared" si="11"/>
      </c>
      <c r="Q20" s="27">
        <f t="shared" si="7"/>
      </c>
      <c r="R20" s="66">
        <f t="shared" si="8"/>
      </c>
      <c r="T20" s="169">
        <f t="shared" si="0"/>
        <v>0</v>
      </c>
    </row>
    <row r="21" spans="1:20" ht="12.75">
      <c r="A21" s="81">
        <v>17</v>
      </c>
      <c r="B21" s="22"/>
      <c r="C21" s="14"/>
      <c r="D21" s="19"/>
      <c r="E21" s="20"/>
      <c r="F21" s="21"/>
      <c r="G21" s="115">
        <f t="shared" si="2"/>
        <v>0</v>
      </c>
      <c r="H21" s="18"/>
      <c r="I21" s="27" t="str">
        <f t="shared" si="3"/>
        <v> </v>
      </c>
      <c r="J21" s="27" t="str">
        <f t="shared" si="4"/>
        <v> </v>
      </c>
      <c r="K21" s="27" t="str">
        <f t="shared" si="5"/>
        <v> </v>
      </c>
      <c r="L21" s="67" t="str">
        <f t="shared" si="1"/>
        <v> </v>
      </c>
      <c r="M21" s="27">
        <f t="shared" si="9"/>
      </c>
      <c r="N21" s="27">
        <f t="shared" si="10"/>
      </c>
      <c r="O21" s="27">
        <f t="shared" si="6"/>
      </c>
      <c r="P21" s="27">
        <f t="shared" si="11"/>
      </c>
      <c r="Q21" s="27">
        <f t="shared" si="7"/>
      </c>
      <c r="R21" s="66">
        <f t="shared" si="8"/>
      </c>
      <c r="T21" s="169">
        <f t="shared" si="0"/>
        <v>0</v>
      </c>
    </row>
    <row r="22" spans="1:20" ht="12.75">
      <c r="A22" s="81">
        <v>18</v>
      </c>
      <c r="B22" s="22"/>
      <c r="C22" s="14"/>
      <c r="D22" s="19"/>
      <c r="E22" s="20"/>
      <c r="F22" s="21"/>
      <c r="G22" s="115">
        <f t="shared" si="2"/>
        <v>0</v>
      </c>
      <c r="H22" s="18"/>
      <c r="I22" s="27" t="str">
        <f t="shared" si="3"/>
        <v> </v>
      </c>
      <c r="J22" s="27" t="str">
        <f t="shared" si="4"/>
        <v> </v>
      </c>
      <c r="K22" s="27" t="str">
        <f t="shared" si="5"/>
        <v> </v>
      </c>
      <c r="L22" s="67" t="str">
        <f t="shared" si="1"/>
        <v> </v>
      </c>
      <c r="M22" s="27">
        <f t="shared" si="9"/>
      </c>
      <c r="N22" s="27">
        <f t="shared" si="10"/>
      </c>
      <c r="O22" s="27">
        <f t="shared" si="6"/>
      </c>
      <c r="P22" s="27">
        <f t="shared" si="11"/>
      </c>
      <c r="Q22" s="27">
        <f t="shared" si="7"/>
      </c>
      <c r="R22" s="66">
        <f t="shared" si="8"/>
      </c>
      <c r="T22" s="169">
        <f t="shared" si="0"/>
        <v>0</v>
      </c>
    </row>
    <row r="23" spans="1:20" ht="12.75">
      <c r="A23" s="81">
        <v>19</v>
      </c>
      <c r="B23" s="22"/>
      <c r="C23" s="14"/>
      <c r="D23" s="19"/>
      <c r="E23" s="20"/>
      <c r="F23" s="21"/>
      <c r="G23" s="115">
        <f t="shared" si="2"/>
        <v>0</v>
      </c>
      <c r="H23" s="18"/>
      <c r="I23" s="27" t="str">
        <f t="shared" si="3"/>
        <v> </v>
      </c>
      <c r="J23" s="27" t="str">
        <f t="shared" si="4"/>
        <v> </v>
      </c>
      <c r="K23" s="27" t="str">
        <f t="shared" si="5"/>
        <v> </v>
      </c>
      <c r="L23" s="67" t="str">
        <f t="shared" si="1"/>
        <v> </v>
      </c>
      <c r="M23" s="27">
        <f t="shared" si="9"/>
      </c>
      <c r="N23" s="27">
        <f t="shared" si="10"/>
      </c>
      <c r="O23" s="27">
        <f t="shared" si="6"/>
      </c>
      <c r="P23" s="27">
        <f t="shared" si="11"/>
      </c>
      <c r="Q23" s="27">
        <f t="shared" si="7"/>
      </c>
      <c r="R23" s="66">
        <f t="shared" si="8"/>
      </c>
      <c r="T23" s="169">
        <f t="shared" si="0"/>
        <v>0</v>
      </c>
    </row>
    <row r="24" spans="1:20" ht="12.75">
      <c r="A24" s="81">
        <v>20</v>
      </c>
      <c r="B24" s="22"/>
      <c r="C24" s="14"/>
      <c r="D24" s="19"/>
      <c r="E24" s="20"/>
      <c r="F24" s="21"/>
      <c r="G24" s="115">
        <f t="shared" si="2"/>
        <v>0</v>
      </c>
      <c r="H24" s="18"/>
      <c r="I24" s="27" t="str">
        <f t="shared" si="3"/>
        <v> </v>
      </c>
      <c r="J24" s="27" t="str">
        <f t="shared" si="4"/>
        <v> </v>
      </c>
      <c r="K24" s="27" t="str">
        <f t="shared" si="5"/>
        <v> </v>
      </c>
      <c r="L24" s="67" t="str">
        <f t="shared" si="1"/>
        <v> </v>
      </c>
      <c r="M24" s="27">
        <f t="shared" si="9"/>
      </c>
      <c r="N24" s="27">
        <f t="shared" si="10"/>
      </c>
      <c r="O24" s="27">
        <f t="shared" si="6"/>
      </c>
      <c r="P24" s="27">
        <f t="shared" si="11"/>
      </c>
      <c r="Q24" s="27">
        <f t="shared" si="7"/>
      </c>
      <c r="R24" s="66">
        <f t="shared" si="8"/>
      </c>
      <c r="T24" s="169">
        <f t="shared" si="0"/>
        <v>0</v>
      </c>
    </row>
    <row r="25" spans="1:20" ht="12.75">
      <c r="A25" s="81">
        <v>21</v>
      </c>
      <c r="B25" s="22"/>
      <c r="C25" s="14"/>
      <c r="D25" s="19"/>
      <c r="E25" s="20"/>
      <c r="F25" s="21"/>
      <c r="G25" s="115">
        <f t="shared" si="2"/>
        <v>0</v>
      </c>
      <c r="H25" s="18"/>
      <c r="I25" s="27" t="str">
        <f t="shared" si="3"/>
        <v> </v>
      </c>
      <c r="J25" s="27" t="str">
        <f t="shared" si="4"/>
        <v> </v>
      </c>
      <c r="K25" s="27" t="str">
        <f t="shared" si="5"/>
        <v> </v>
      </c>
      <c r="L25" s="67" t="str">
        <f t="shared" si="1"/>
        <v> </v>
      </c>
      <c r="M25" s="27">
        <f t="shared" si="9"/>
      </c>
      <c r="N25" s="27">
        <f t="shared" si="10"/>
      </c>
      <c r="O25" s="27">
        <f t="shared" si="6"/>
      </c>
      <c r="P25" s="27">
        <f t="shared" si="11"/>
      </c>
      <c r="Q25" s="27">
        <f t="shared" si="7"/>
      </c>
      <c r="R25" s="66">
        <f t="shared" si="8"/>
      </c>
      <c r="T25" s="169">
        <f t="shared" si="0"/>
        <v>0</v>
      </c>
    </row>
    <row r="26" spans="1:20" ht="12.75">
      <c r="A26" s="81">
        <v>22</v>
      </c>
      <c r="B26" s="22"/>
      <c r="C26" s="14"/>
      <c r="D26" s="19"/>
      <c r="E26" s="20"/>
      <c r="F26" s="21"/>
      <c r="G26" s="115">
        <f t="shared" si="2"/>
        <v>0</v>
      </c>
      <c r="H26" s="18"/>
      <c r="I26" s="27" t="str">
        <f t="shared" si="3"/>
        <v> </v>
      </c>
      <c r="J26" s="27" t="str">
        <f t="shared" si="4"/>
        <v> </v>
      </c>
      <c r="K26" s="27" t="str">
        <f t="shared" si="5"/>
        <v> </v>
      </c>
      <c r="L26" s="67" t="str">
        <f t="shared" si="1"/>
        <v> </v>
      </c>
      <c r="M26" s="27">
        <f t="shared" si="9"/>
      </c>
      <c r="N26" s="27">
        <f t="shared" si="10"/>
      </c>
      <c r="O26" s="27">
        <f t="shared" si="6"/>
      </c>
      <c r="P26" s="27">
        <f t="shared" si="11"/>
      </c>
      <c r="Q26" s="27">
        <f t="shared" si="7"/>
      </c>
      <c r="R26" s="66">
        <f t="shared" si="8"/>
      </c>
      <c r="T26" s="169">
        <f t="shared" si="0"/>
        <v>0</v>
      </c>
    </row>
    <row r="27" spans="1:20" ht="12.75">
      <c r="A27" s="81">
        <v>23</v>
      </c>
      <c r="B27" s="22"/>
      <c r="C27" s="14"/>
      <c r="D27" s="19"/>
      <c r="E27" s="20"/>
      <c r="F27" s="21"/>
      <c r="G27" s="115">
        <f t="shared" si="2"/>
        <v>0</v>
      </c>
      <c r="H27" s="18"/>
      <c r="I27" s="27" t="str">
        <f t="shared" si="3"/>
        <v> </v>
      </c>
      <c r="J27" s="27" t="str">
        <f t="shared" si="4"/>
        <v> </v>
      </c>
      <c r="K27" s="27" t="str">
        <f t="shared" si="5"/>
        <v> </v>
      </c>
      <c r="L27" s="67" t="str">
        <f t="shared" si="1"/>
        <v> </v>
      </c>
      <c r="M27" s="27">
        <f t="shared" si="9"/>
      </c>
      <c r="N27" s="27">
        <f t="shared" si="10"/>
      </c>
      <c r="O27" s="27">
        <f t="shared" si="6"/>
      </c>
      <c r="P27" s="27">
        <f t="shared" si="11"/>
      </c>
      <c r="Q27" s="27">
        <f t="shared" si="7"/>
      </c>
      <c r="R27" s="66">
        <f t="shared" si="8"/>
      </c>
      <c r="T27" s="169">
        <f t="shared" si="0"/>
        <v>0</v>
      </c>
    </row>
    <row r="28" spans="1:20" ht="12.75">
      <c r="A28" s="81">
        <v>24</v>
      </c>
      <c r="B28" s="22"/>
      <c r="C28" s="14"/>
      <c r="D28" s="19"/>
      <c r="E28" s="20"/>
      <c r="F28" s="21"/>
      <c r="G28" s="115">
        <f t="shared" si="2"/>
        <v>0</v>
      </c>
      <c r="H28" s="18"/>
      <c r="I28" s="27" t="str">
        <f t="shared" si="3"/>
        <v> </v>
      </c>
      <c r="J28" s="27" t="str">
        <f t="shared" si="4"/>
        <v> </v>
      </c>
      <c r="K28" s="27" t="str">
        <f t="shared" si="5"/>
        <v> </v>
      </c>
      <c r="L28" s="67" t="str">
        <f t="shared" si="1"/>
        <v> </v>
      </c>
      <c r="M28" s="27">
        <f t="shared" si="9"/>
      </c>
      <c r="N28" s="27">
        <f t="shared" si="10"/>
      </c>
      <c r="O28" s="27">
        <f t="shared" si="6"/>
      </c>
      <c r="P28" s="27">
        <f t="shared" si="11"/>
      </c>
      <c r="Q28" s="27">
        <f t="shared" si="7"/>
      </c>
      <c r="R28" s="66">
        <f t="shared" si="8"/>
      </c>
      <c r="T28" s="169">
        <f t="shared" si="0"/>
        <v>0</v>
      </c>
    </row>
    <row r="29" spans="1:20" ht="12.75">
      <c r="A29" s="81">
        <v>25</v>
      </c>
      <c r="B29" s="22"/>
      <c r="C29" s="14"/>
      <c r="D29" s="19"/>
      <c r="E29" s="20"/>
      <c r="F29" s="21"/>
      <c r="G29" s="115">
        <f t="shared" si="2"/>
        <v>0</v>
      </c>
      <c r="H29" s="18"/>
      <c r="I29" s="27" t="str">
        <f t="shared" si="3"/>
        <v> </v>
      </c>
      <c r="J29" s="27" t="str">
        <f t="shared" si="4"/>
        <v> </v>
      </c>
      <c r="K29" s="27" t="str">
        <f t="shared" si="5"/>
        <v> </v>
      </c>
      <c r="L29" s="67" t="str">
        <f t="shared" si="1"/>
        <v> </v>
      </c>
      <c r="M29" s="27">
        <f t="shared" si="9"/>
      </c>
      <c r="N29" s="27">
        <f t="shared" si="10"/>
      </c>
      <c r="O29" s="27">
        <f t="shared" si="6"/>
      </c>
      <c r="P29" s="27">
        <f t="shared" si="11"/>
      </c>
      <c r="Q29" s="27">
        <f t="shared" si="7"/>
      </c>
      <c r="R29" s="66">
        <f t="shared" si="8"/>
      </c>
      <c r="T29" s="169">
        <f t="shared" si="0"/>
        <v>0</v>
      </c>
    </row>
    <row r="30" spans="1:20" ht="12.75">
      <c r="A30" s="81">
        <v>26</v>
      </c>
      <c r="B30" s="22"/>
      <c r="C30" s="14"/>
      <c r="D30" s="19"/>
      <c r="E30" s="20"/>
      <c r="F30" s="21"/>
      <c r="G30" s="115">
        <f t="shared" si="2"/>
        <v>0</v>
      </c>
      <c r="H30" s="18"/>
      <c r="I30" s="27" t="str">
        <f t="shared" si="3"/>
        <v> </v>
      </c>
      <c r="J30" s="27" t="str">
        <f t="shared" si="4"/>
        <v> </v>
      </c>
      <c r="K30" s="27" t="str">
        <f t="shared" si="5"/>
        <v> </v>
      </c>
      <c r="L30" s="67" t="str">
        <f t="shared" si="1"/>
        <v> </v>
      </c>
      <c r="M30" s="27">
        <f t="shared" si="9"/>
      </c>
      <c r="N30" s="27">
        <f t="shared" si="10"/>
      </c>
      <c r="O30" s="27">
        <f t="shared" si="6"/>
      </c>
      <c r="P30" s="27">
        <f t="shared" si="11"/>
      </c>
      <c r="Q30" s="27">
        <f t="shared" si="7"/>
      </c>
      <c r="R30" s="66">
        <f t="shared" si="8"/>
      </c>
      <c r="T30" s="169">
        <f t="shared" si="0"/>
        <v>0</v>
      </c>
    </row>
    <row r="31" spans="1:20" ht="12.75">
      <c r="A31" s="81">
        <v>27</v>
      </c>
      <c r="B31" s="22"/>
      <c r="C31" s="14"/>
      <c r="D31" s="19"/>
      <c r="E31" s="20"/>
      <c r="F31" s="21"/>
      <c r="G31" s="115">
        <f t="shared" si="2"/>
        <v>0</v>
      </c>
      <c r="H31" s="18"/>
      <c r="I31" s="27" t="str">
        <f t="shared" si="3"/>
        <v> </v>
      </c>
      <c r="J31" s="27" t="str">
        <f t="shared" si="4"/>
        <v> </v>
      </c>
      <c r="K31" s="27" t="str">
        <f t="shared" si="5"/>
        <v> </v>
      </c>
      <c r="L31" s="67" t="str">
        <f t="shared" si="1"/>
        <v> </v>
      </c>
      <c r="M31" s="27">
        <f t="shared" si="9"/>
      </c>
      <c r="N31" s="27">
        <f t="shared" si="10"/>
      </c>
      <c r="O31" s="27">
        <f t="shared" si="6"/>
      </c>
      <c r="P31" s="27">
        <f t="shared" si="11"/>
      </c>
      <c r="Q31" s="27">
        <f t="shared" si="7"/>
      </c>
      <c r="R31" s="66">
        <f t="shared" si="8"/>
      </c>
      <c r="T31" s="169">
        <f t="shared" si="0"/>
        <v>0</v>
      </c>
    </row>
    <row r="32" spans="1:20" ht="12.75">
      <c r="A32" s="81">
        <v>28</v>
      </c>
      <c r="B32" s="22"/>
      <c r="C32" s="14"/>
      <c r="D32" s="19"/>
      <c r="E32" s="20"/>
      <c r="F32" s="21"/>
      <c r="G32" s="115">
        <f t="shared" si="2"/>
        <v>0</v>
      </c>
      <c r="H32" s="18"/>
      <c r="I32" s="27"/>
      <c r="J32" s="27"/>
      <c r="K32" s="27"/>
      <c r="L32" s="67"/>
      <c r="M32" s="27"/>
      <c r="N32" s="27">
        <f t="shared" si="10"/>
      </c>
      <c r="O32" s="27"/>
      <c r="P32" s="27"/>
      <c r="Q32" s="27"/>
      <c r="R32" s="66"/>
      <c r="T32" s="169">
        <f aca="true" t="shared" si="12" ref="T32:T39">IF(H32="z","0,00",E32-SUM(J32:K32)+F32-SUM(L32:N32)-SUM(O32:R32))</f>
        <v>0</v>
      </c>
    </row>
    <row r="33" spans="1:20" ht="12.75">
      <c r="A33" s="81">
        <v>29</v>
      </c>
      <c r="B33" s="22"/>
      <c r="C33" s="14"/>
      <c r="D33" s="19"/>
      <c r="E33" s="20"/>
      <c r="F33" s="21"/>
      <c r="G33" s="115">
        <f t="shared" si="2"/>
        <v>0</v>
      </c>
      <c r="H33" s="18"/>
      <c r="I33" s="27"/>
      <c r="J33" s="27"/>
      <c r="K33" s="27"/>
      <c r="L33" s="67"/>
      <c r="M33" s="27"/>
      <c r="N33" s="27">
        <f t="shared" si="10"/>
      </c>
      <c r="O33" s="27"/>
      <c r="P33" s="27"/>
      <c r="Q33" s="27"/>
      <c r="R33" s="66"/>
      <c r="T33" s="169">
        <f t="shared" si="12"/>
        <v>0</v>
      </c>
    </row>
    <row r="34" spans="1:20" ht="12.75">
      <c r="A34" s="81">
        <v>30</v>
      </c>
      <c r="B34" s="22"/>
      <c r="C34" s="14"/>
      <c r="D34" s="19"/>
      <c r="E34" s="20"/>
      <c r="F34" s="21"/>
      <c r="G34" s="115">
        <f t="shared" si="2"/>
        <v>0</v>
      </c>
      <c r="H34" s="18"/>
      <c r="I34" s="27"/>
      <c r="J34" s="27"/>
      <c r="K34" s="27"/>
      <c r="L34" s="67"/>
      <c r="M34" s="27"/>
      <c r="N34" s="27">
        <f t="shared" si="10"/>
      </c>
      <c r="O34" s="27"/>
      <c r="P34" s="27"/>
      <c r="Q34" s="27"/>
      <c r="R34" s="66"/>
      <c r="T34" s="169">
        <f t="shared" si="12"/>
        <v>0</v>
      </c>
    </row>
    <row r="35" spans="1:20" ht="12.75">
      <c r="A35" s="81">
        <v>31</v>
      </c>
      <c r="B35" s="22"/>
      <c r="C35" s="14"/>
      <c r="D35" s="19"/>
      <c r="E35" s="20"/>
      <c r="F35" s="21"/>
      <c r="G35" s="115">
        <f t="shared" si="2"/>
        <v>0</v>
      </c>
      <c r="H35" s="18"/>
      <c r="I35" s="27"/>
      <c r="J35" s="27"/>
      <c r="K35" s="27"/>
      <c r="L35" s="67"/>
      <c r="M35" s="27"/>
      <c r="N35" s="27">
        <f t="shared" si="10"/>
      </c>
      <c r="O35" s="27"/>
      <c r="P35" s="27"/>
      <c r="Q35" s="27"/>
      <c r="R35" s="66"/>
      <c r="T35" s="169">
        <f t="shared" si="12"/>
        <v>0</v>
      </c>
    </row>
    <row r="36" spans="1:20" ht="12.75">
      <c r="A36" s="81">
        <v>32</v>
      </c>
      <c r="B36" s="22"/>
      <c r="C36" s="14"/>
      <c r="D36" s="19"/>
      <c r="E36" s="20"/>
      <c r="F36" s="21"/>
      <c r="G36" s="115">
        <f t="shared" si="2"/>
        <v>0</v>
      </c>
      <c r="H36" s="18"/>
      <c r="I36" s="27"/>
      <c r="J36" s="27"/>
      <c r="K36" s="27"/>
      <c r="L36" s="67"/>
      <c r="M36" s="27"/>
      <c r="N36" s="27">
        <f t="shared" si="10"/>
      </c>
      <c r="O36" s="27"/>
      <c r="P36" s="27"/>
      <c r="Q36" s="27"/>
      <c r="R36" s="66"/>
      <c r="T36" s="169">
        <f t="shared" si="12"/>
        <v>0</v>
      </c>
    </row>
    <row r="37" spans="1:20" ht="12.75">
      <c r="A37" s="81">
        <v>33</v>
      </c>
      <c r="B37" s="22"/>
      <c r="C37" s="14"/>
      <c r="D37" s="19"/>
      <c r="E37" s="20"/>
      <c r="F37" s="21"/>
      <c r="G37" s="115">
        <f t="shared" si="2"/>
        <v>0</v>
      </c>
      <c r="H37" s="18"/>
      <c r="I37" s="27"/>
      <c r="J37" s="27"/>
      <c r="K37" s="27"/>
      <c r="L37" s="67"/>
      <c r="M37" s="27"/>
      <c r="N37" s="27">
        <f t="shared" si="10"/>
      </c>
      <c r="O37" s="27"/>
      <c r="P37" s="27"/>
      <c r="Q37" s="27"/>
      <c r="R37" s="66"/>
      <c r="T37" s="169">
        <f t="shared" si="12"/>
        <v>0</v>
      </c>
    </row>
    <row r="38" spans="1:20" ht="12.75">
      <c r="A38" s="81">
        <v>34</v>
      </c>
      <c r="B38" s="22"/>
      <c r="C38" s="14"/>
      <c r="D38" s="19"/>
      <c r="E38" s="20"/>
      <c r="F38" s="21"/>
      <c r="G38" s="115">
        <f t="shared" si="2"/>
        <v>0</v>
      </c>
      <c r="H38" s="18"/>
      <c r="I38" s="27"/>
      <c r="J38" s="27"/>
      <c r="K38" s="27"/>
      <c r="L38" s="67"/>
      <c r="M38" s="27"/>
      <c r="N38" s="27">
        <f t="shared" si="10"/>
      </c>
      <c r="O38" s="27"/>
      <c r="P38" s="27"/>
      <c r="Q38" s="27"/>
      <c r="R38" s="66"/>
      <c r="T38" s="169">
        <f t="shared" si="12"/>
        <v>0</v>
      </c>
    </row>
    <row r="39" spans="1:20" ht="12.75">
      <c r="A39" s="81">
        <v>35</v>
      </c>
      <c r="B39" s="22"/>
      <c r="C39" s="14"/>
      <c r="D39" s="19"/>
      <c r="E39" s="20"/>
      <c r="F39" s="21"/>
      <c r="G39" s="116">
        <f t="shared" si="2"/>
        <v>0</v>
      </c>
      <c r="H39" s="18"/>
      <c r="I39" s="27" t="str">
        <f t="shared" si="3"/>
        <v> </v>
      </c>
      <c r="J39" s="27" t="str">
        <f t="shared" si="4"/>
        <v> </v>
      </c>
      <c r="K39" s="27" t="str">
        <f t="shared" si="5"/>
        <v> </v>
      </c>
      <c r="L39" s="67" t="str">
        <f t="shared" si="1"/>
        <v> </v>
      </c>
      <c r="M39" s="27">
        <f t="shared" si="9"/>
      </c>
      <c r="N39" s="27">
        <f t="shared" si="10"/>
      </c>
      <c r="O39" s="27">
        <f t="shared" si="6"/>
      </c>
      <c r="P39" s="27">
        <f t="shared" si="11"/>
      </c>
      <c r="Q39" s="27">
        <f t="shared" si="7"/>
      </c>
      <c r="R39" s="66">
        <f t="shared" si="8"/>
      </c>
      <c r="T39" s="169">
        <f t="shared" si="12"/>
        <v>0</v>
      </c>
    </row>
    <row r="40" spans="1:21" ht="12.75">
      <c r="A40" s="81"/>
      <c r="B40" s="101" t="s">
        <v>16</v>
      </c>
      <c r="C40" s="102"/>
      <c r="D40" s="102"/>
      <c r="E40" s="103">
        <f>SUM(E5:E39)</f>
        <v>0</v>
      </c>
      <c r="F40" s="104">
        <f>SUM(F5:F39)</f>
        <v>0</v>
      </c>
      <c r="G40" s="105">
        <f>G39</f>
        <v>0</v>
      </c>
      <c r="H40" s="106"/>
      <c r="I40" s="103">
        <f>SUM(I5:I39)</f>
        <v>0</v>
      </c>
      <c r="J40" s="107">
        <f aca="true" t="shared" si="13" ref="J40:R40">SUM(J5:J39)</f>
        <v>0</v>
      </c>
      <c r="K40" s="104">
        <f t="shared" si="13"/>
        <v>0</v>
      </c>
      <c r="L40" s="103">
        <f t="shared" si="13"/>
        <v>0</v>
      </c>
      <c r="M40" s="107">
        <f t="shared" si="13"/>
        <v>0</v>
      </c>
      <c r="N40" s="107">
        <f t="shared" si="13"/>
        <v>0</v>
      </c>
      <c r="O40" s="107">
        <f t="shared" si="13"/>
        <v>0</v>
      </c>
      <c r="P40" s="107">
        <f t="shared" si="13"/>
        <v>0</v>
      </c>
      <c r="Q40" s="107">
        <f t="shared" si="13"/>
        <v>0</v>
      </c>
      <c r="R40" s="104">
        <f t="shared" si="13"/>
        <v>0</v>
      </c>
      <c r="S40" s="70"/>
      <c r="T40" s="69"/>
      <c r="U40" s="23"/>
    </row>
    <row r="41" spans="1:22" ht="18" customHeight="1">
      <c r="A41" s="82"/>
      <c r="B41" s="108" t="s">
        <v>17</v>
      </c>
      <c r="C41" s="109"/>
      <c r="D41" s="109"/>
      <c r="E41" s="110"/>
      <c r="F41" s="228"/>
      <c r="G41" s="228"/>
      <c r="H41" s="228"/>
      <c r="I41" s="111"/>
      <c r="J41" s="112"/>
      <c r="K41" s="229"/>
      <c r="L41" s="230"/>
      <c r="M41" s="112"/>
      <c r="N41" s="112"/>
      <c r="O41" s="78"/>
      <c r="P41" s="112"/>
      <c r="Q41" s="112"/>
      <c r="R41" s="112"/>
      <c r="S41" s="71"/>
      <c r="T41" s="71"/>
      <c r="V41" s="23"/>
    </row>
    <row r="42" spans="6:20" ht="18" customHeight="1">
      <c r="F42" s="69"/>
      <c r="G42" s="69"/>
      <c r="H42" s="69"/>
      <c r="I42" s="69"/>
      <c r="J42" s="72"/>
      <c r="K42" s="227"/>
      <c r="L42" s="227"/>
      <c r="M42" s="73"/>
      <c r="N42" s="73"/>
      <c r="O42" s="72"/>
      <c r="P42" s="72"/>
      <c r="Q42" s="73"/>
      <c r="R42" s="73"/>
      <c r="S42" s="72"/>
      <c r="T42" s="72"/>
    </row>
  </sheetData>
  <mergeCells count="8">
    <mergeCell ref="C2:D2"/>
    <mergeCell ref="K42:L42"/>
    <mergeCell ref="F41:H41"/>
    <mergeCell ref="K41:L41"/>
    <mergeCell ref="E2:G2"/>
    <mergeCell ref="I2:K2"/>
    <mergeCell ref="L2:R2"/>
    <mergeCell ref="H2:H4"/>
  </mergeCells>
  <printOptions/>
  <pageMargins left="0.1968503937007874" right="0.1968503937007874" top="0.3937007874015748" bottom="0" header="0" footer="0"/>
  <pageSetup blackAndWhite="1" horizontalDpi="600" verticalDpi="600" orientation="landscape" pageOrder="overThenDown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E30" sqref="E30"/>
    </sheetView>
  </sheetViews>
  <sheetFormatPr defaultColWidth="9.140625" defaultRowHeight="12.75"/>
  <cols>
    <col min="1" max="1" width="15.8515625" style="0" customWidth="1"/>
    <col min="2" max="2" width="4.00390625" style="0" customWidth="1"/>
    <col min="3" max="3" width="6.00390625" style="0" customWidth="1"/>
    <col min="4" max="4" width="25.8515625" style="0" customWidth="1"/>
    <col min="5" max="5" width="11.28125" style="0" customWidth="1"/>
    <col min="6" max="6" width="7.8515625" style="0" customWidth="1"/>
    <col min="7" max="7" width="5.28125" style="0" customWidth="1"/>
    <col min="8" max="8" width="6.00390625" style="0" customWidth="1"/>
  </cols>
  <sheetData>
    <row r="1" spans="1:8" ht="12.75">
      <c r="A1" s="258" t="str">
        <f>CONCATENATE("Junák - svaz skautů a skautek ČR, ",TPK!Q20)</f>
        <v>Junák - svaz skautů a skautek ČR, Liliový kruh Litomyšl</v>
      </c>
      <c r="B1" s="258"/>
      <c r="C1" s="258"/>
      <c r="D1" s="258"/>
      <c r="E1" s="258"/>
      <c r="F1" s="74"/>
      <c r="G1" s="74"/>
      <c r="H1" s="74"/>
    </row>
    <row r="2" spans="1:8" ht="12.75">
      <c r="A2" s="259" t="str">
        <f>CONCATENATE("ev. č.: ",TPK!V25)</f>
        <v>ev. č.: 533.02</v>
      </c>
      <c r="B2" s="259"/>
      <c r="C2" s="259"/>
      <c r="D2" s="259"/>
      <c r="E2" s="259"/>
      <c r="F2" s="74"/>
      <c r="G2" s="74"/>
      <c r="H2" s="74"/>
    </row>
    <row r="3" spans="1:8" ht="39" customHeight="1">
      <c r="A3" s="257" t="s">
        <v>105</v>
      </c>
      <c r="B3" s="257"/>
      <c r="C3" s="257"/>
      <c r="D3" s="257"/>
      <c r="E3" s="257"/>
      <c r="F3" s="142"/>
      <c r="G3" s="142"/>
      <c r="H3" s="142"/>
    </row>
    <row r="4" spans="1:8" ht="13.5" thickBot="1">
      <c r="A4" s="143"/>
      <c r="B4" s="143"/>
      <c r="C4" s="143"/>
      <c r="D4" s="143"/>
      <c r="E4" s="144"/>
      <c r="F4" s="144"/>
      <c r="G4" s="144"/>
      <c r="H4" s="144"/>
    </row>
    <row r="5" spans="1:8" ht="12.75">
      <c r="A5" s="145" t="s">
        <v>21</v>
      </c>
      <c r="B5" s="265" t="str">
        <f>IF(TPK!J30&lt;&gt;"",TPK!J30," ")</f>
        <v> </v>
      </c>
      <c r="C5" s="266"/>
      <c r="D5" s="266"/>
      <c r="E5" s="267"/>
      <c r="F5" s="146"/>
      <c r="G5" s="146"/>
      <c r="H5" s="146"/>
    </row>
    <row r="6" spans="1:8" ht="12.75">
      <c r="A6" s="151" t="s">
        <v>28</v>
      </c>
      <c r="B6" s="246"/>
      <c r="C6" s="247"/>
      <c r="D6" s="247"/>
      <c r="E6" s="248"/>
      <c r="F6" s="147"/>
      <c r="G6" s="147"/>
      <c r="H6" s="147"/>
    </row>
    <row r="7" spans="1:8" ht="12.75">
      <c r="A7" s="151" t="s">
        <v>29</v>
      </c>
      <c r="B7" s="246"/>
      <c r="C7" s="247"/>
      <c r="D7" s="247"/>
      <c r="E7" s="248"/>
      <c r="F7" s="147"/>
      <c r="G7" s="147"/>
      <c r="H7" s="147"/>
    </row>
    <row r="8" spans="1:8" ht="12.75">
      <c r="A8" s="263" t="s">
        <v>44</v>
      </c>
      <c r="B8" s="152" t="s">
        <v>43</v>
      </c>
      <c r="C8" s="268" t="str">
        <f>IF(TPK!V33&lt;&gt;"",TPK!V33," ")</f>
        <v> </v>
      </c>
      <c r="D8" s="268"/>
      <c r="E8" s="153"/>
      <c r="F8" s="148"/>
      <c r="G8" s="146"/>
      <c r="H8" s="146"/>
    </row>
    <row r="9" spans="1:8" ht="13.5" thickBot="1">
      <c r="A9" s="264"/>
      <c r="B9" s="154" t="s">
        <v>1</v>
      </c>
      <c r="C9" s="269" t="str">
        <f>IF(TPK!AC33&lt;&gt;"",TPK!AC33," ")</f>
        <v> </v>
      </c>
      <c r="D9" s="269"/>
      <c r="E9" s="155"/>
      <c r="F9" s="148"/>
      <c r="G9" s="146"/>
      <c r="H9" s="146"/>
    </row>
    <row r="10" spans="1:8" ht="12.75">
      <c r="A10" s="156"/>
      <c r="B10" s="156"/>
      <c r="C10" s="156"/>
      <c r="D10" s="156"/>
      <c r="E10" s="156"/>
      <c r="F10" s="144"/>
      <c r="G10" s="144"/>
      <c r="H10" s="144"/>
    </row>
    <row r="11" spans="1:8" ht="12.75">
      <c r="A11" s="156"/>
      <c r="B11" s="156"/>
      <c r="C11" s="156"/>
      <c r="D11" s="156"/>
      <c r="E11" s="156"/>
      <c r="F11" s="149"/>
      <c r="G11" s="144"/>
      <c r="H11" s="144"/>
    </row>
    <row r="12" spans="1:8" ht="13.5" thickBot="1">
      <c r="A12" s="143"/>
      <c r="B12" s="143"/>
      <c r="C12" s="143"/>
      <c r="D12" s="143"/>
      <c r="E12" s="143"/>
      <c r="F12" s="144"/>
      <c r="G12" s="144"/>
      <c r="H12" s="144"/>
    </row>
    <row r="13" spans="1:8" ht="13.5" thickBot="1">
      <c r="A13" s="157" t="s">
        <v>9</v>
      </c>
      <c r="B13" s="158"/>
      <c r="C13" s="159"/>
      <c r="D13" s="160"/>
      <c r="E13" s="161" t="s">
        <v>34</v>
      </c>
      <c r="F13" s="143"/>
      <c r="G13" s="143"/>
      <c r="H13" s="143"/>
    </row>
    <row r="14" spans="1:8" ht="12.75">
      <c r="A14" s="255" t="s">
        <v>30</v>
      </c>
      <c r="B14" s="256"/>
      <c r="C14" s="256"/>
      <c r="D14" s="256"/>
      <c r="E14" s="162">
        <f>TPK1!J40</f>
        <v>0</v>
      </c>
      <c r="F14" s="143"/>
      <c r="G14" s="143"/>
      <c r="H14" s="143"/>
    </row>
    <row r="15" spans="1:8" ht="12.75">
      <c r="A15" s="251" t="s">
        <v>31</v>
      </c>
      <c r="B15" s="252"/>
      <c r="C15" s="252"/>
      <c r="D15" s="252"/>
      <c r="E15" s="163">
        <f>TPK1!K40</f>
        <v>0</v>
      </c>
      <c r="F15" s="143"/>
      <c r="G15" s="143"/>
      <c r="H15" s="143"/>
    </row>
    <row r="16" spans="1:8" ht="12.75">
      <c r="A16" s="251" t="s">
        <v>33</v>
      </c>
      <c r="B16" s="252"/>
      <c r="C16" s="252"/>
      <c r="D16" s="252"/>
      <c r="E16" s="163">
        <f>TPK1!I40</f>
        <v>0</v>
      </c>
      <c r="F16" s="143"/>
      <c r="G16" s="143"/>
      <c r="H16" s="143"/>
    </row>
    <row r="17" spans="1:8" ht="12.75">
      <c r="A17" s="253" t="s">
        <v>37</v>
      </c>
      <c r="B17" s="254"/>
      <c r="C17" s="254"/>
      <c r="D17" s="254"/>
      <c r="E17" s="164">
        <f>SUM(E14:E16)</f>
        <v>0</v>
      </c>
      <c r="F17" s="143"/>
      <c r="G17" s="143"/>
      <c r="H17" s="143"/>
    </row>
    <row r="18" spans="1:8" ht="12.75">
      <c r="A18" s="165"/>
      <c r="B18" s="165"/>
      <c r="C18" s="165"/>
      <c r="D18" s="165"/>
      <c r="E18" s="165"/>
      <c r="F18" s="150"/>
      <c r="G18" s="143"/>
      <c r="H18" s="143"/>
    </row>
    <row r="19" spans="1:8" ht="13.5" thickBot="1">
      <c r="A19" s="143"/>
      <c r="B19" s="143"/>
      <c r="C19" s="143"/>
      <c r="D19" s="143"/>
      <c r="E19" s="143"/>
      <c r="F19" s="143"/>
      <c r="G19" s="143"/>
      <c r="H19" s="143"/>
    </row>
    <row r="20" spans="1:8" ht="13.5" thickBot="1">
      <c r="A20" s="157" t="s">
        <v>18</v>
      </c>
      <c r="B20" s="158"/>
      <c r="C20" s="158"/>
      <c r="D20" s="159"/>
      <c r="E20" s="161" t="s">
        <v>34</v>
      </c>
      <c r="F20" s="143"/>
      <c r="G20" s="143"/>
      <c r="H20" s="143"/>
    </row>
    <row r="21" spans="1:8" ht="12.75">
      <c r="A21" s="255" t="s">
        <v>19</v>
      </c>
      <c r="B21" s="256"/>
      <c r="C21" s="256"/>
      <c r="D21" s="256"/>
      <c r="E21" s="162">
        <f>TPK1!L$40</f>
        <v>0</v>
      </c>
      <c r="F21" s="143"/>
      <c r="G21" s="143"/>
      <c r="H21" s="143"/>
    </row>
    <row r="22" spans="1:8" ht="12.75">
      <c r="A22" s="251" t="s">
        <v>32</v>
      </c>
      <c r="B22" s="252"/>
      <c r="C22" s="252"/>
      <c r="D22" s="252"/>
      <c r="E22" s="163">
        <f>TPK1!M$40</f>
        <v>0</v>
      </c>
      <c r="F22" s="143"/>
      <c r="G22" s="143"/>
      <c r="H22" s="143"/>
    </row>
    <row r="23" spans="1:8" ht="12.75">
      <c r="A23" s="251" t="s">
        <v>20</v>
      </c>
      <c r="B23" s="252"/>
      <c r="C23" s="252"/>
      <c r="D23" s="252"/>
      <c r="E23" s="163">
        <f>TPK1!N$40</f>
        <v>0</v>
      </c>
      <c r="F23" s="143"/>
      <c r="G23" s="143"/>
      <c r="H23" s="143"/>
    </row>
    <row r="24" spans="1:8" ht="12.75">
      <c r="A24" s="251" t="s">
        <v>26</v>
      </c>
      <c r="B24" s="252"/>
      <c r="C24" s="252"/>
      <c r="D24" s="252"/>
      <c r="E24" s="163">
        <f>TPK1!O$40</f>
        <v>0</v>
      </c>
      <c r="F24" s="143"/>
      <c r="G24" s="143"/>
      <c r="H24" s="143"/>
    </row>
    <row r="25" spans="1:8" ht="12.75">
      <c r="A25" s="251" t="s">
        <v>24</v>
      </c>
      <c r="B25" s="252"/>
      <c r="C25" s="252"/>
      <c r="D25" s="252"/>
      <c r="E25" s="163">
        <f>TPK1!P$40</f>
        <v>0</v>
      </c>
      <c r="F25" s="143"/>
      <c r="G25" s="143"/>
      <c r="H25" s="143"/>
    </row>
    <row r="26" spans="1:8" ht="12.75">
      <c r="A26" s="251" t="s">
        <v>27</v>
      </c>
      <c r="B26" s="252"/>
      <c r="C26" s="252"/>
      <c r="D26" s="252"/>
      <c r="E26" s="163">
        <f>TPK1!Q$40</f>
        <v>0</v>
      </c>
      <c r="F26" s="143"/>
      <c r="G26" s="143"/>
      <c r="H26" s="143"/>
    </row>
    <row r="27" spans="1:8" ht="12.75">
      <c r="A27" s="251" t="s">
        <v>31</v>
      </c>
      <c r="B27" s="252"/>
      <c r="C27" s="252"/>
      <c r="D27" s="252"/>
      <c r="E27" s="163">
        <f>TPK1!R$40</f>
        <v>0</v>
      </c>
      <c r="F27" s="143"/>
      <c r="G27" s="143"/>
      <c r="H27" s="143"/>
    </row>
    <row r="28" spans="1:8" ht="12.75">
      <c r="A28" s="253" t="s">
        <v>38</v>
      </c>
      <c r="B28" s="254"/>
      <c r="C28" s="254"/>
      <c r="D28" s="254"/>
      <c r="E28" s="164">
        <f>SUM(E21:E27)</f>
        <v>0</v>
      </c>
      <c r="F28" s="143"/>
      <c r="G28" s="143"/>
      <c r="H28" s="143"/>
    </row>
    <row r="29" spans="1:8" ht="13.5" thickBot="1">
      <c r="A29" s="143"/>
      <c r="B29" s="143"/>
      <c r="C29" s="143"/>
      <c r="D29" s="143"/>
      <c r="E29" s="143"/>
      <c r="F29" s="143"/>
      <c r="G29" s="143"/>
      <c r="H29" s="143"/>
    </row>
    <row r="30" spans="1:8" ht="13.5" thickBot="1">
      <c r="A30" s="260" t="s">
        <v>107</v>
      </c>
      <c r="B30" s="261"/>
      <c r="C30" s="261"/>
      <c r="D30" s="262"/>
      <c r="E30" s="166">
        <f>E17-E28</f>
        <v>0</v>
      </c>
      <c r="F30" s="143"/>
      <c r="G30" s="143"/>
      <c r="H30" s="143"/>
    </row>
    <row r="31" spans="1:8" ht="12.75">
      <c r="A31" s="195" t="s">
        <v>106</v>
      </c>
      <c r="B31" s="143"/>
      <c r="C31" s="143"/>
      <c r="D31" s="143"/>
      <c r="E31" s="143"/>
      <c r="F31" s="143"/>
      <c r="G31" s="143"/>
      <c r="H31" s="143"/>
    </row>
    <row r="32" spans="1:8" ht="12.75">
      <c r="A32" s="143"/>
      <c r="B32" s="143"/>
      <c r="C32" s="143"/>
      <c r="D32" s="143"/>
      <c r="E32" s="143"/>
      <c r="F32" s="143"/>
      <c r="G32" s="143"/>
      <c r="H32" s="143"/>
    </row>
    <row r="33" spans="1:8" ht="12.75">
      <c r="A33" s="143"/>
      <c r="B33" s="143"/>
      <c r="C33" s="143"/>
      <c r="D33" s="143"/>
      <c r="E33" s="143"/>
      <c r="F33" s="143"/>
      <c r="G33" s="143"/>
      <c r="H33" s="143"/>
    </row>
    <row r="34" spans="1:8" ht="16.5" customHeight="1">
      <c r="A34" s="167" t="s">
        <v>36</v>
      </c>
      <c r="B34" s="249"/>
      <c r="C34" s="250"/>
      <c r="D34" s="250"/>
      <c r="E34" s="141"/>
      <c r="F34" s="143"/>
      <c r="G34" s="143"/>
      <c r="H34" s="143"/>
    </row>
    <row r="35" spans="1:8" ht="33" customHeight="1">
      <c r="A35" s="167" t="s">
        <v>35</v>
      </c>
      <c r="B35" s="243"/>
      <c r="C35" s="244"/>
      <c r="D35" s="244"/>
      <c r="E35" s="245"/>
      <c r="F35" s="143"/>
      <c r="G35" s="143"/>
      <c r="H35" s="143"/>
    </row>
    <row r="36" spans="1:8" ht="45" customHeight="1">
      <c r="A36" s="167" t="s">
        <v>45</v>
      </c>
      <c r="B36" s="243"/>
      <c r="C36" s="244"/>
      <c r="D36" s="244"/>
      <c r="E36" s="245"/>
      <c r="F36" s="143"/>
      <c r="G36" s="143"/>
      <c r="H36" s="143"/>
    </row>
    <row r="37" spans="1:8" ht="12.75">
      <c r="A37" s="143"/>
      <c r="B37" s="143"/>
      <c r="C37" s="143"/>
      <c r="D37" s="143"/>
      <c r="E37" s="143"/>
      <c r="F37" s="143"/>
      <c r="G37" s="143"/>
      <c r="H37" s="143"/>
    </row>
    <row r="38" spans="1:8" ht="12.75">
      <c r="A38" s="143"/>
      <c r="B38" s="143"/>
      <c r="C38" s="143"/>
      <c r="D38" s="143"/>
      <c r="E38" s="143"/>
      <c r="F38" s="143"/>
      <c r="G38" s="143"/>
      <c r="H38" s="143"/>
    </row>
    <row r="39" spans="1:8" ht="12.75">
      <c r="A39" s="143"/>
      <c r="B39" s="143"/>
      <c r="C39" s="143"/>
      <c r="D39" s="143"/>
      <c r="E39" s="143"/>
      <c r="F39" s="143"/>
      <c r="G39" s="143"/>
      <c r="H39" s="143"/>
    </row>
  </sheetData>
  <mergeCells count="25">
    <mergeCell ref="A24:D24"/>
    <mergeCell ref="A14:D14"/>
    <mergeCell ref="A15:D15"/>
    <mergeCell ref="A16:D16"/>
    <mergeCell ref="A17:D17"/>
    <mergeCell ref="A3:E3"/>
    <mergeCell ref="A1:E1"/>
    <mergeCell ref="A2:E2"/>
    <mergeCell ref="A30:D30"/>
    <mergeCell ref="A8:A9"/>
    <mergeCell ref="B5:E5"/>
    <mergeCell ref="C8:D8"/>
    <mergeCell ref="C9:D9"/>
    <mergeCell ref="A25:D25"/>
    <mergeCell ref="A26:D26"/>
    <mergeCell ref="B35:E35"/>
    <mergeCell ref="B36:E36"/>
    <mergeCell ref="B6:E6"/>
    <mergeCell ref="B7:E7"/>
    <mergeCell ref="B34:D34"/>
    <mergeCell ref="A27:D27"/>
    <mergeCell ref="A28:D28"/>
    <mergeCell ref="A21:D21"/>
    <mergeCell ref="A22:D22"/>
    <mergeCell ref="A23:D23"/>
  </mergeCells>
  <printOptions/>
  <pageMargins left="0.75" right="0.75" top="1" bottom="1" header="0.4921259845" footer="0.4921259845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B1" sqref="B1"/>
    </sheetView>
  </sheetViews>
  <sheetFormatPr defaultColWidth="9.140625" defaultRowHeight="12.75"/>
  <cols>
    <col min="1" max="1" width="3.00390625" style="0" bestFit="1" customWidth="1"/>
    <col min="3" max="3" width="9.421875" style="0" customWidth="1"/>
    <col min="4" max="4" width="34.7109375" style="0" customWidth="1"/>
    <col min="5" max="5" width="13.28125" style="0" customWidth="1"/>
    <col min="6" max="6" width="12.57421875" style="0" customWidth="1"/>
    <col min="7" max="7" width="14.00390625" style="0" customWidth="1"/>
  </cols>
  <sheetData>
    <row r="1" spans="1:7" ht="18">
      <c r="A1" s="29"/>
      <c r="B1" s="174" t="s">
        <v>25</v>
      </c>
      <c r="C1" s="30"/>
      <c r="D1" s="31" t="str">
        <f>CONCATENATE("Junák - svaz skautů a skautek ČR, ",TPK!Q20)</f>
        <v>Junák - svaz skautů a skautek ČR, Liliový kruh Litomyšl</v>
      </c>
      <c r="E1" s="59"/>
      <c r="F1" s="32"/>
      <c r="G1" s="60"/>
    </row>
    <row r="2" spans="1:7" ht="12.75">
      <c r="A2" s="33"/>
      <c r="B2" s="48" t="s">
        <v>5</v>
      </c>
      <c r="C2" s="49" t="s">
        <v>6</v>
      </c>
      <c r="D2" s="49" t="s">
        <v>7</v>
      </c>
      <c r="E2" s="270" t="s">
        <v>8</v>
      </c>
      <c r="F2" s="271"/>
      <c r="G2" s="272"/>
    </row>
    <row r="3" spans="1:7" ht="12.75">
      <c r="A3" s="34"/>
      <c r="B3" s="50"/>
      <c r="C3" s="51"/>
      <c r="D3" s="51"/>
      <c r="E3" s="52" t="s">
        <v>11</v>
      </c>
      <c r="F3" s="53" t="s">
        <v>12</v>
      </c>
      <c r="G3" s="61" t="s">
        <v>13</v>
      </c>
    </row>
    <row r="4" spans="1:7" ht="13.5" thickBot="1">
      <c r="A4" s="35"/>
      <c r="B4" s="54">
        <v>1</v>
      </c>
      <c r="C4" s="55">
        <v>2</v>
      </c>
      <c r="D4" s="56">
        <v>3</v>
      </c>
      <c r="E4" s="57">
        <v>4</v>
      </c>
      <c r="F4" s="58">
        <v>5</v>
      </c>
      <c r="G4" s="62">
        <v>6</v>
      </c>
    </row>
    <row r="5" spans="1:7" ht="18" customHeight="1">
      <c r="A5" s="36">
        <v>1</v>
      </c>
      <c r="B5" s="8"/>
      <c r="C5" s="26"/>
      <c r="D5" s="10"/>
      <c r="E5" s="11"/>
      <c r="F5" s="12"/>
      <c r="G5" s="37"/>
    </row>
    <row r="6" spans="1:7" ht="18" customHeight="1">
      <c r="A6" s="36">
        <v>2</v>
      </c>
      <c r="B6" s="13"/>
      <c r="C6" s="38"/>
      <c r="D6" s="15"/>
      <c r="E6" s="16"/>
      <c r="F6" s="17"/>
      <c r="G6" s="39"/>
    </row>
    <row r="7" spans="1:7" ht="18" customHeight="1">
      <c r="A7" s="36">
        <v>3</v>
      </c>
      <c r="B7" s="13"/>
      <c r="C7" s="38"/>
      <c r="D7" s="19"/>
      <c r="E7" s="20"/>
      <c r="F7" s="21"/>
      <c r="G7" s="40"/>
    </row>
    <row r="8" spans="1:7" ht="18" customHeight="1">
      <c r="A8" s="36">
        <v>4</v>
      </c>
      <c r="B8" s="13"/>
      <c r="C8" s="38"/>
      <c r="D8" s="19"/>
      <c r="E8" s="20"/>
      <c r="F8" s="21"/>
      <c r="G8" s="40"/>
    </row>
    <row r="9" spans="1:7" ht="18" customHeight="1">
      <c r="A9" s="36">
        <v>5</v>
      </c>
      <c r="B9" s="13"/>
      <c r="C9" s="38"/>
      <c r="D9" s="19"/>
      <c r="E9" s="20"/>
      <c r="F9" s="21"/>
      <c r="G9" s="40"/>
    </row>
    <row r="10" spans="1:7" ht="18" customHeight="1">
      <c r="A10" s="36">
        <v>6</v>
      </c>
      <c r="B10" s="13"/>
      <c r="C10" s="38"/>
      <c r="D10" s="19"/>
      <c r="E10" s="20"/>
      <c r="F10" s="21"/>
      <c r="G10" s="40"/>
    </row>
    <row r="11" spans="1:7" ht="18" customHeight="1">
      <c r="A11" s="36">
        <v>7</v>
      </c>
      <c r="B11" s="13"/>
      <c r="C11" s="38"/>
      <c r="D11" s="19"/>
      <c r="E11" s="20"/>
      <c r="F11" s="21"/>
      <c r="G11" s="40"/>
    </row>
    <row r="12" spans="1:7" ht="18" customHeight="1">
      <c r="A12" s="36">
        <v>8</v>
      </c>
      <c r="B12" s="13"/>
      <c r="C12" s="38"/>
      <c r="D12" s="19"/>
      <c r="E12" s="20"/>
      <c r="F12" s="21"/>
      <c r="G12" s="40"/>
    </row>
    <row r="13" spans="1:7" ht="18" customHeight="1">
      <c r="A13" s="36">
        <v>9</v>
      </c>
      <c r="B13" s="13"/>
      <c r="C13" s="38"/>
      <c r="D13" s="19"/>
      <c r="E13" s="20"/>
      <c r="F13" s="21"/>
      <c r="G13" s="40"/>
    </row>
    <row r="14" spans="1:7" ht="18" customHeight="1">
      <c r="A14" s="36">
        <v>10</v>
      </c>
      <c r="B14" s="13"/>
      <c r="C14" s="38"/>
      <c r="D14" s="19"/>
      <c r="E14" s="20"/>
      <c r="F14" s="21"/>
      <c r="G14" s="40"/>
    </row>
    <row r="15" spans="1:7" ht="18" customHeight="1">
      <c r="A15" s="36">
        <v>11</v>
      </c>
      <c r="B15" s="13"/>
      <c r="C15" s="38"/>
      <c r="D15" s="19"/>
      <c r="E15" s="20"/>
      <c r="F15" s="21"/>
      <c r="G15" s="40"/>
    </row>
    <row r="16" spans="1:7" ht="18" customHeight="1">
      <c r="A16" s="36">
        <v>12</v>
      </c>
      <c r="B16" s="13"/>
      <c r="C16" s="38"/>
      <c r="D16" s="19"/>
      <c r="E16" s="20"/>
      <c r="F16" s="21"/>
      <c r="G16" s="40"/>
    </row>
    <row r="17" spans="1:7" ht="18" customHeight="1">
      <c r="A17" s="36">
        <v>13</v>
      </c>
      <c r="B17" s="13"/>
      <c r="C17" s="38"/>
      <c r="D17" s="19"/>
      <c r="E17" s="20"/>
      <c r="F17" s="21"/>
      <c r="G17" s="40"/>
    </row>
    <row r="18" spans="1:7" ht="18" customHeight="1">
      <c r="A18" s="36">
        <v>14</v>
      </c>
      <c r="B18" s="13"/>
      <c r="C18" s="38"/>
      <c r="D18" s="19"/>
      <c r="E18" s="20"/>
      <c r="F18" s="21"/>
      <c r="G18" s="40"/>
    </row>
    <row r="19" spans="1:7" ht="18" customHeight="1">
      <c r="A19" s="36">
        <v>15</v>
      </c>
      <c r="B19" s="13"/>
      <c r="C19" s="38"/>
      <c r="D19" s="19"/>
      <c r="E19" s="20"/>
      <c r="F19" s="21"/>
      <c r="G19" s="40"/>
    </row>
    <row r="20" spans="1:7" ht="18" customHeight="1">
      <c r="A20" s="36">
        <v>16</v>
      </c>
      <c r="B20" s="22"/>
      <c r="C20" s="38"/>
      <c r="D20" s="19"/>
      <c r="E20" s="20"/>
      <c r="F20" s="21"/>
      <c r="G20" s="40"/>
    </row>
    <row r="21" spans="1:7" ht="18" customHeight="1">
      <c r="A21" s="36">
        <v>17</v>
      </c>
      <c r="B21" s="22"/>
      <c r="C21" s="38"/>
      <c r="D21" s="19"/>
      <c r="E21" s="20"/>
      <c r="F21" s="21"/>
      <c r="G21" s="40"/>
    </row>
    <row r="22" spans="1:7" ht="18" customHeight="1">
      <c r="A22" s="36">
        <v>18</v>
      </c>
      <c r="B22" s="22"/>
      <c r="C22" s="38"/>
      <c r="D22" s="19"/>
      <c r="E22" s="20"/>
      <c r="F22" s="21"/>
      <c r="G22" s="40"/>
    </row>
    <row r="23" spans="1:7" ht="18" customHeight="1">
      <c r="A23" s="36">
        <v>19</v>
      </c>
      <c r="B23" s="22"/>
      <c r="C23" s="38"/>
      <c r="D23" s="19"/>
      <c r="E23" s="20"/>
      <c r="F23" s="21"/>
      <c r="G23" s="40"/>
    </row>
    <row r="24" spans="1:7" ht="18" customHeight="1">
      <c r="A24" s="36">
        <v>20</v>
      </c>
      <c r="B24" s="22"/>
      <c r="C24" s="38"/>
      <c r="D24" s="19"/>
      <c r="E24" s="20"/>
      <c r="F24" s="21"/>
      <c r="G24" s="40"/>
    </row>
    <row r="25" spans="1:7" ht="18" customHeight="1">
      <c r="A25" s="36">
        <v>21</v>
      </c>
      <c r="B25" s="22"/>
      <c r="C25" s="38"/>
      <c r="D25" s="19"/>
      <c r="E25" s="20"/>
      <c r="F25" s="21"/>
      <c r="G25" s="40"/>
    </row>
    <row r="26" spans="1:7" ht="18" customHeight="1">
      <c r="A26" s="36">
        <v>22</v>
      </c>
      <c r="B26" s="22"/>
      <c r="C26" s="38"/>
      <c r="D26" s="19"/>
      <c r="E26" s="20"/>
      <c r="F26" s="21"/>
      <c r="G26" s="40"/>
    </row>
    <row r="27" spans="1:7" ht="18" customHeight="1">
      <c r="A27" s="36">
        <v>23</v>
      </c>
      <c r="B27" s="22"/>
      <c r="C27" s="38"/>
      <c r="D27" s="19"/>
      <c r="E27" s="20"/>
      <c r="F27" s="21"/>
      <c r="G27" s="40"/>
    </row>
    <row r="28" spans="1:7" ht="18" customHeight="1">
      <c r="A28" s="36">
        <v>24</v>
      </c>
      <c r="B28" s="22"/>
      <c r="C28" s="38"/>
      <c r="D28" s="19"/>
      <c r="E28" s="20"/>
      <c r="F28" s="21"/>
      <c r="G28" s="40"/>
    </row>
    <row r="29" spans="1:7" ht="18" customHeight="1">
      <c r="A29" s="36">
        <v>25</v>
      </c>
      <c r="B29" s="22"/>
      <c r="C29" s="38"/>
      <c r="D29" s="19"/>
      <c r="E29" s="20"/>
      <c r="F29" s="21"/>
      <c r="G29" s="40"/>
    </row>
    <row r="30" spans="1:7" ht="18" customHeight="1">
      <c r="A30" s="36">
        <v>26</v>
      </c>
      <c r="B30" s="22"/>
      <c r="C30" s="38"/>
      <c r="D30" s="19"/>
      <c r="E30" s="20"/>
      <c r="F30" s="21"/>
      <c r="G30" s="40"/>
    </row>
    <row r="31" spans="1:7" ht="18" customHeight="1">
      <c r="A31" s="36">
        <v>27</v>
      </c>
      <c r="B31" s="22"/>
      <c r="C31" s="38"/>
      <c r="D31" s="19"/>
      <c r="E31" s="20"/>
      <c r="F31" s="21"/>
      <c r="G31" s="40"/>
    </row>
    <row r="32" spans="1:7" ht="18" customHeight="1">
      <c r="A32" s="36">
        <v>28</v>
      </c>
      <c r="B32" s="22"/>
      <c r="C32" s="38"/>
      <c r="D32" s="19"/>
      <c r="E32" s="20"/>
      <c r="F32" s="21"/>
      <c r="G32" s="40"/>
    </row>
    <row r="33" spans="1:7" ht="18" customHeight="1">
      <c r="A33" s="36">
        <v>29</v>
      </c>
      <c r="B33" s="22"/>
      <c r="C33" s="38"/>
      <c r="D33" s="19"/>
      <c r="E33" s="20"/>
      <c r="F33" s="21"/>
      <c r="G33" s="40"/>
    </row>
    <row r="34" spans="1:7" ht="18" customHeight="1">
      <c r="A34" s="36">
        <v>30</v>
      </c>
      <c r="B34" s="22"/>
      <c r="C34" s="38"/>
      <c r="D34" s="19"/>
      <c r="E34" s="20"/>
      <c r="F34" s="21"/>
      <c r="G34" s="40"/>
    </row>
    <row r="35" spans="1:7" ht="18" customHeight="1">
      <c r="A35" s="36">
        <v>31</v>
      </c>
      <c r="B35" s="22"/>
      <c r="C35" s="38"/>
      <c r="D35" s="19"/>
      <c r="E35" s="20"/>
      <c r="F35" s="21"/>
      <c r="G35" s="40"/>
    </row>
    <row r="36" spans="1:7" ht="18" customHeight="1">
      <c r="A36" s="36">
        <v>32</v>
      </c>
      <c r="B36" s="22"/>
      <c r="C36" s="38"/>
      <c r="D36" s="19"/>
      <c r="E36" s="20"/>
      <c r="F36" s="21"/>
      <c r="G36" s="40"/>
    </row>
    <row r="37" spans="1:7" ht="18" customHeight="1">
      <c r="A37" s="36">
        <v>33</v>
      </c>
      <c r="B37" s="22"/>
      <c r="C37" s="38"/>
      <c r="D37" s="19"/>
      <c r="E37" s="20"/>
      <c r="F37" s="21"/>
      <c r="G37" s="40"/>
    </row>
    <row r="38" spans="1:7" ht="18" customHeight="1">
      <c r="A38" s="36">
        <v>34</v>
      </c>
      <c r="B38" s="22"/>
      <c r="C38" s="38"/>
      <c r="D38" s="19"/>
      <c r="E38" s="20"/>
      <c r="F38" s="21"/>
      <c r="G38" s="40"/>
    </row>
    <row r="39" spans="1:7" ht="18" customHeight="1">
      <c r="A39" s="36">
        <v>35</v>
      </c>
      <c r="B39" s="22"/>
      <c r="C39" s="38"/>
      <c r="D39" s="19"/>
      <c r="E39" s="20"/>
      <c r="F39" s="21"/>
      <c r="G39" s="40"/>
    </row>
    <row r="40" spans="1:7" ht="18" customHeight="1">
      <c r="A40" s="36">
        <v>36</v>
      </c>
      <c r="B40" s="22"/>
      <c r="C40" s="38"/>
      <c r="D40" s="19"/>
      <c r="E40" s="20"/>
      <c r="F40" s="21"/>
      <c r="G40" s="40"/>
    </row>
    <row r="41" spans="1:7" ht="18" customHeight="1">
      <c r="A41" s="36">
        <v>37</v>
      </c>
      <c r="B41" s="22"/>
      <c r="C41" s="38"/>
      <c r="D41" s="19"/>
      <c r="E41" s="20"/>
      <c r="F41" s="21"/>
      <c r="G41" s="40"/>
    </row>
    <row r="42" spans="1:7" ht="18" customHeight="1">
      <c r="A42" s="36">
        <v>38</v>
      </c>
      <c r="B42" s="22"/>
      <c r="C42" s="38"/>
      <c r="D42" s="19"/>
      <c r="E42" s="20"/>
      <c r="F42" s="21"/>
      <c r="G42" s="40"/>
    </row>
    <row r="43" spans="1:7" ht="18" customHeight="1">
      <c r="A43" s="36">
        <v>39</v>
      </c>
      <c r="B43" s="22"/>
      <c r="C43" s="38"/>
      <c r="D43" s="19"/>
      <c r="E43" s="20"/>
      <c r="F43" s="21"/>
      <c r="G43" s="40"/>
    </row>
    <row r="44" spans="1:7" ht="21.75" customHeight="1">
      <c r="A44" s="36"/>
      <c r="B44" s="41" t="s">
        <v>16</v>
      </c>
      <c r="C44" s="42"/>
      <c r="D44" s="43"/>
      <c r="E44" s="44"/>
      <c r="F44" s="45"/>
      <c r="G44" s="46"/>
    </row>
    <row r="45" spans="1:7" ht="19.5" customHeight="1">
      <c r="A45" s="24"/>
      <c r="B45" s="47" t="s">
        <v>17</v>
      </c>
      <c r="C45" s="25"/>
      <c r="D45" s="4"/>
      <c r="E45" s="273"/>
      <c r="F45" s="273"/>
      <c r="G45" s="273"/>
    </row>
  </sheetData>
  <mergeCells count="2">
    <mergeCell ref="E2:G2"/>
    <mergeCell ref="E45:G4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H6" sqref="H6"/>
    </sheetView>
  </sheetViews>
  <sheetFormatPr defaultColWidth="9.140625" defaultRowHeight="12.75"/>
  <cols>
    <col min="1" max="1" width="3.00390625" style="0" bestFit="1" customWidth="1"/>
    <col min="3" max="3" width="9.421875" style="0" customWidth="1"/>
    <col min="4" max="4" width="34.7109375" style="0" customWidth="1"/>
    <col min="5" max="5" width="13.28125" style="0" customWidth="1"/>
    <col min="6" max="6" width="12.57421875" style="0" customWidth="1"/>
    <col min="7" max="7" width="14.00390625" style="0" customWidth="1"/>
  </cols>
  <sheetData>
    <row r="1" spans="1:7" ht="18">
      <c r="A1" s="29"/>
      <c r="B1" s="174" t="s">
        <v>25</v>
      </c>
      <c r="C1" s="30"/>
      <c r="D1" s="31" t="str">
        <f>CONCATENATE("Junák - svaz skautů a skautek ČR, ",TPK!Q20)</f>
        <v>Junák - svaz skautů a skautek ČR, Liliový kruh Litomyšl</v>
      </c>
      <c r="E1" s="59"/>
      <c r="F1" s="32"/>
      <c r="G1" s="60"/>
    </row>
    <row r="2" spans="1:7" ht="12.75">
      <c r="A2" s="33"/>
      <c r="B2" s="48" t="s">
        <v>5</v>
      </c>
      <c r="C2" s="49" t="s">
        <v>6</v>
      </c>
      <c r="D2" s="49" t="s">
        <v>7</v>
      </c>
      <c r="E2" s="270" t="s">
        <v>8</v>
      </c>
      <c r="F2" s="271"/>
      <c r="G2" s="272"/>
    </row>
    <row r="3" spans="1:7" ht="12.75">
      <c r="A3" s="34"/>
      <c r="B3" s="50"/>
      <c r="C3" s="51"/>
      <c r="D3" s="51"/>
      <c r="E3" s="52" t="s">
        <v>11</v>
      </c>
      <c r="F3" s="53" t="s">
        <v>12</v>
      </c>
      <c r="G3" s="61" t="s">
        <v>13</v>
      </c>
    </row>
    <row r="4" spans="1:7" ht="13.5" thickBot="1">
      <c r="A4" s="35"/>
      <c r="B4" s="54">
        <v>1</v>
      </c>
      <c r="C4" s="55">
        <v>2</v>
      </c>
      <c r="D4" s="56">
        <v>3</v>
      </c>
      <c r="E4" s="57">
        <v>4</v>
      </c>
      <c r="F4" s="58">
        <v>5</v>
      </c>
      <c r="G4" s="62">
        <v>6</v>
      </c>
    </row>
    <row r="5" spans="1:7" ht="18" customHeight="1">
      <c r="A5" s="36">
        <v>1</v>
      </c>
      <c r="B5" s="274" t="s">
        <v>40</v>
      </c>
      <c r="C5" s="275"/>
      <c r="D5" s="276"/>
      <c r="E5" s="63"/>
      <c r="F5" s="64"/>
      <c r="G5" s="65"/>
    </row>
    <row r="6" spans="1:7" ht="18" customHeight="1">
      <c r="A6" s="36">
        <v>2</v>
      </c>
      <c r="B6" s="13"/>
      <c r="C6" s="38"/>
      <c r="D6" s="15"/>
      <c r="E6" s="16"/>
      <c r="F6" s="17"/>
      <c r="G6" s="39"/>
    </row>
    <row r="7" spans="1:7" ht="18" customHeight="1">
      <c r="A7" s="36">
        <v>3</v>
      </c>
      <c r="B7" s="13"/>
      <c r="C7" s="38"/>
      <c r="D7" s="19"/>
      <c r="E7" s="20"/>
      <c r="F7" s="21"/>
      <c r="G7" s="40"/>
    </row>
    <row r="8" spans="1:7" ht="18" customHeight="1">
      <c r="A8" s="36">
        <v>4</v>
      </c>
      <c r="B8" s="13"/>
      <c r="C8" s="38"/>
      <c r="D8" s="19"/>
      <c r="E8" s="20"/>
      <c r="F8" s="21"/>
      <c r="G8" s="40"/>
    </row>
    <row r="9" spans="1:7" ht="18" customHeight="1">
      <c r="A9" s="36">
        <v>5</v>
      </c>
      <c r="B9" s="13"/>
      <c r="C9" s="38"/>
      <c r="D9" s="19"/>
      <c r="E9" s="20"/>
      <c r="F9" s="21"/>
      <c r="G9" s="40"/>
    </row>
    <row r="10" spans="1:7" ht="18" customHeight="1">
      <c r="A10" s="36">
        <v>6</v>
      </c>
      <c r="B10" s="13"/>
      <c r="C10" s="38"/>
      <c r="D10" s="19"/>
      <c r="E10" s="20"/>
      <c r="F10" s="21"/>
      <c r="G10" s="40"/>
    </row>
    <row r="11" spans="1:7" ht="18" customHeight="1">
      <c r="A11" s="36">
        <v>7</v>
      </c>
      <c r="B11" s="13"/>
      <c r="C11" s="38"/>
      <c r="D11" s="19"/>
      <c r="E11" s="20"/>
      <c r="F11" s="21"/>
      <c r="G11" s="40"/>
    </row>
    <row r="12" spans="1:7" ht="18" customHeight="1">
      <c r="A12" s="36">
        <v>8</v>
      </c>
      <c r="B12" s="13"/>
      <c r="C12" s="38"/>
      <c r="D12" s="19"/>
      <c r="E12" s="20"/>
      <c r="F12" s="21"/>
      <c r="G12" s="40"/>
    </row>
    <row r="13" spans="1:7" ht="18" customHeight="1">
      <c r="A13" s="36">
        <v>9</v>
      </c>
      <c r="B13" s="13"/>
      <c r="C13" s="38"/>
      <c r="D13" s="19"/>
      <c r="E13" s="20"/>
      <c r="F13" s="21"/>
      <c r="G13" s="40"/>
    </row>
    <row r="14" spans="1:7" ht="18" customHeight="1">
      <c r="A14" s="36">
        <v>10</v>
      </c>
      <c r="B14" s="13"/>
      <c r="C14" s="38"/>
      <c r="D14" s="19"/>
      <c r="E14" s="20"/>
      <c r="F14" s="21"/>
      <c r="G14" s="40"/>
    </row>
    <row r="15" spans="1:7" ht="18" customHeight="1">
      <c r="A15" s="36">
        <v>11</v>
      </c>
      <c r="B15" s="13"/>
      <c r="C15" s="38"/>
      <c r="D15" s="19"/>
      <c r="E15" s="20"/>
      <c r="F15" s="21"/>
      <c r="G15" s="40"/>
    </row>
    <row r="16" spans="1:7" ht="18" customHeight="1">
      <c r="A16" s="36">
        <v>12</v>
      </c>
      <c r="B16" s="13"/>
      <c r="C16" s="38"/>
      <c r="D16" s="19"/>
      <c r="E16" s="20"/>
      <c r="F16" s="21"/>
      <c r="G16" s="40"/>
    </row>
    <row r="17" spans="1:7" ht="18" customHeight="1">
      <c r="A17" s="36">
        <v>13</v>
      </c>
      <c r="B17" s="13"/>
      <c r="C17" s="38"/>
      <c r="D17" s="19"/>
      <c r="E17" s="20"/>
      <c r="F17" s="21"/>
      <c r="G17" s="40"/>
    </row>
    <row r="18" spans="1:7" ht="18" customHeight="1">
      <c r="A18" s="36">
        <v>14</v>
      </c>
      <c r="B18" s="13"/>
      <c r="C18" s="38"/>
      <c r="D18" s="19"/>
      <c r="E18" s="20"/>
      <c r="F18" s="21"/>
      <c r="G18" s="40"/>
    </row>
    <row r="19" spans="1:7" ht="18" customHeight="1">
      <c r="A19" s="36">
        <v>15</v>
      </c>
      <c r="B19" s="13"/>
      <c r="C19" s="38"/>
      <c r="D19" s="19"/>
      <c r="E19" s="20"/>
      <c r="F19" s="21"/>
      <c r="G19" s="40"/>
    </row>
    <row r="20" spans="1:7" ht="18" customHeight="1">
      <c r="A20" s="36">
        <v>16</v>
      </c>
      <c r="B20" s="22"/>
      <c r="C20" s="38"/>
      <c r="D20" s="19"/>
      <c r="E20" s="20"/>
      <c r="F20" s="21"/>
      <c r="G20" s="40"/>
    </row>
    <row r="21" spans="1:7" ht="18" customHeight="1">
      <c r="A21" s="36">
        <v>17</v>
      </c>
      <c r="B21" s="22"/>
      <c r="C21" s="38"/>
      <c r="D21" s="19"/>
      <c r="E21" s="20"/>
      <c r="F21" s="21"/>
      <c r="G21" s="40"/>
    </row>
    <row r="22" spans="1:7" ht="18" customHeight="1">
      <c r="A22" s="36">
        <v>18</v>
      </c>
      <c r="B22" s="22"/>
      <c r="C22" s="38"/>
      <c r="D22" s="19"/>
      <c r="E22" s="20"/>
      <c r="F22" s="21"/>
      <c r="G22" s="40"/>
    </row>
    <row r="23" spans="1:7" ht="18" customHeight="1">
      <c r="A23" s="36">
        <v>19</v>
      </c>
      <c r="B23" s="22"/>
      <c r="C23" s="38"/>
      <c r="D23" s="19"/>
      <c r="E23" s="20"/>
      <c r="F23" s="21"/>
      <c r="G23" s="40"/>
    </row>
    <row r="24" spans="1:7" ht="18" customHeight="1">
      <c r="A24" s="36">
        <v>20</v>
      </c>
      <c r="B24" s="22"/>
      <c r="C24" s="38"/>
      <c r="D24" s="19"/>
      <c r="E24" s="20"/>
      <c r="F24" s="21"/>
      <c r="G24" s="40"/>
    </row>
    <row r="25" spans="1:7" ht="18" customHeight="1">
      <c r="A25" s="36">
        <v>21</v>
      </c>
      <c r="B25" s="22"/>
      <c r="C25" s="38"/>
      <c r="D25" s="19"/>
      <c r="E25" s="20"/>
      <c r="F25" s="21"/>
      <c r="G25" s="40"/>
    </row>
    <row r="26" spans="1:7" ht="18" customHeight="1">
      <c r="A26" s="36">
        <v>22</v>
      </c>
      <c r="B26" s="22"/>
      <c r="C26" s="38"/>
      <c r="D26" s="19"/>
      <c r="E26" s="20"/>
      <c r="F26" s="21"/>
      <c r="G26" s="40"/>
    </row>
    <row r="27" spans="1:7" ht="18" customHeight="1">
      <c r="A27" s="36">
        <v>23</v>
      </c>
      <c r="B27" s="22"/>
      <c r="C27" s="38"/>
      <c r="D27" s="19"/>
      <c r="E27" s="20"/>
      <c r="F27" s="21"/>
      <c r="G27" s="40"/>
    </row>
    <row r="28" spans="1:7" ht="18" customHeight="1">
      <c r="A28" s="36">
        <v>24</v>
      </c>
      <c r="B28" s="22"/>
      <c r="C28" s="38"/>
      <c r="D28" s="19"/>
      <c r="E28" s="20"/>
      <c r="F28" s="21"/>
      <c r="G28" s="40"/>
    </row>
    <row r="29" spans="1:7" ht="18" customHeight="1">
      <c r="A29" s="36">
        <v>25</v>
      </c>
      <c r="B29" s="22"/>
      <c r="C29" s="38"/>
      <c r="D29" s="19"/>
      <c r="E29" s="20"/>
      <c r="F29" s="21"/>
      <c r="G29" s="40"/>
    </row>
    <row r="30" spans="1:7" ht="18" customHeight="1">
      <c r="A30" s="36">
        <v>26</v>
      </c>
      <c r="B30" s="22"/>
      <c r="C30" s="38"/>
      <c r="D30" s="19"/>
      <c r="E30" s="20"/>
      <c r="F30" s="21"/>
      <c r="G30" s="40"/>
    </row>
    <row r="31" spans="1:7" ht="18" customHeight="1">
      <c r="A31" s="36">
        <v>27</v>
      </c>
      <c r="B31" s="22"/>
      <c r="C31" s="38"/>
      <c r="D31" s="19"/>
      <c r="E31" s="20"/>
      <c r="F31" s="21"/>
      <c r="G31" s="40"/>
    </row>
    <row r="32" spans="1:7" ht="18" customHeight="1">
      <c r="A32" s="36">
        <v>28</v>
      </c>
      <c r="B32" s="22"/>
      <c r="C32" s="38"/>
      <c r="D32" s="19"/>
      <c r="E32" s="20"/>
      <c r="F32" s="21"/>
      <c r="G32" s="40"/>
    </row>
    <row r="33" spans="1:7" ht="18" customHeight="1">
      <c r="A33" s="36">
        <v>29</v>
      </c>
      <c r="B33" s="22"/>
      <c r="C33" s="38"/>
      <c r="D33" s="19"/>
      <c r="E33" s="20"/>
      <c r="F33" s="21"/>
      <c r="G33" s="40"/>
    </row>
    <row r="34" spans="1:7" ht="18" customHeight="1">
      <c r="A34" s="36">
        <v>30</v>
      </c>
      <c r="B34" s="22"/>
      <c r="C34" s="38"/>
      <c r="D34" s="19"/>
      <c r="E34" s="20"/>
      <c r="F34" s="21"/>
      <c r="G34" s="40"/>
    </row>
    <row r="35" spans="1:7" ht="18" customHeight="1">
      <c r="A35" s="36">
        <v>31</v>
      </c>
      <c r="B35" s="22"/>
      <c r="C35" s="38"/>
      <c r="D35" s="19"/>
      <c r="E35" s="20"/>
      <c r="F35" s="21"/>
      <c r="G35" s="40"/>
    </row>
    <row r="36" spans="1:7" ht="18" customHeight="1">
      <c r="A36" s="36">
        <v>32</v>
      </c>
      <c r="B36" s="22"/>
      <c r="C36" s="38"/>
      <c r="D36" s="19"/>
      <c r="E36" s="20"/>
      <c r="F36" s="21"/>
      <c r="G36" s="40"/>
    </row>
    <row r="37" spans="1:7" ht="18" customHeight="1">
      <c r="A37" s="36">
        <v>33</v>
      </c>
      <c r="B37" s="22"/>
      <c r="C37" s="38"/>
      <c r="D37" s="19"/>
      <c r="E37" s="20"/>
      <c r="F37" s="21"/>
      <c r="G37" s="40"/>
    </row>
    <row r="38" spans="1:7" ht="18" customHeight="1">
      <c r="A38" s="36">
        <v>34</v>
      </c>
      <c r="B38" s="22"/>
      <c r="C38" s="38"/>
      <c r="D38" s="19"/>
      <c r="E38" s="20"/>
      <c r="F38" s="21"/>
      <c r="G38" s="40"/>
    </row>
    <row r="39" spans="1:7" ht="18" customHeight="1">
      <c r="A39" s="36">
        <v>35</v>
      </c>
      <c r="B39" s="22"/>
      <c r="C39" s="38"/>
      <c r="D39" s="19"/>
      <c r="E39" s="20"/>
      <c r="F39" s="21"/>
      <c r="G39" s="40"/>
    </row>
    <row r="40" spans="1:7" ht="18" customHeight="1">
      <c r="A40" s="36">
        <v>36</v>
      </c>
      <c r="B40" s="22"/>
      <c r="C40" s="38"/>
      <c r="D40" s="19"/>
      <c r="E40" s="20"/>
      <c r="F40" s="21"/>
      <c r="G40" s="40"/>
    </row>
    <row r="41" spans="1:7" ht="18" customHeight="1">
      <c r="A41" s="36">
        <v>37</v>
      </c>
      <c r="B41" s="22"/>
      <c r="C41" s="38"/>
      <c r="D41" s="19"/>
      <c r="E41" s="20"/>
      <c r="F41" s="21"/>
      <c r="G41" s="40"/>
    </row>
    <row r="42" spans="1:7" ht="18" customHeight="1">
      <c r="A42" s="36">
        <v>38</v>
      </c>
      <c r="B42" s="22"/>
      <c r="C42" s="38"/>
      <c r="D42" s="19"/>
      <c r="E42" s="20"/>
      <c r="F42" s="21"/>
      <c r="G42" s="40"/>
    </row>
    <row r="43" spans="1:7" ht="18" customHeight="1">
      <c r="A43" s="36">
        <v>39</v>
      </c>
      <c r="B43" s="22"/>
      <c r="C43" s="38"/>
      <c r="D43" s="19"/>
      <c r="E43" s="20"/>
      <c r="F43" s="21"/>
      <c r="G43" s="40"/>
    </row>
    <row r="44" spans="1:7" ht="21.75" customHeight="1">
      <c r="A44" s="36"/>
      <c r="B44" s="41" t="s">
        <v>16</v>
      </c>
      <c r="C44" s="42"/>
      <c r="D44" s="43"/>
      <c r="E44" s="44"/>
      <c r="F44" s="45"/>
      <c r="G44" s="46"/>
    </row>
    <row r="45" spans="1:7" ht="19.5" customHeight="1">
      <c r="A45" s="24"/>
      <c r="B45" s="47" t="s">
        <v>17</v>
      </c>
      <c r="C45" s="25"/>
      <c r="D45" s="4"/>
      <c r="E45" s="273"/>
      <c r="F45" s="273"/>
      <c r="G45" s="273"/>
    </row>
  </sheetData>
  <mergeCells count="3">
    <mergeCell ref="E2:G2"/>
    <mergeCell ref="E45:G45"/>
    <mergeCell ref="B5:D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RedSM2</dc:creator>
  <cp:keywords/>
  <dc:description/>
  <cp:lastModifiedBy>David Zandler</cp:lastModifiedBy>
  <cp:lastPrinted>2005-05-06T08:02:57Z</cp:lastPrinted>
  <dcterms:created xsi:type="dcterms:W3CDTF">2003-02-17T22:11:15Z</dcterms:created>
  <dcterms:modified xsi:type="dcterms:W3CDTF">2008-01-12T22:24:22Z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-1120078675</vt:i4>
  </property>
  <property fmtid="{D5CDD505-2E9C-101B-9397-08002B2CF9AE}" pid="3" name="_EmailSubject">
    <vt:lpwstr>do spisovny</vt:lpwstr>
  </property>
  <property fmtid="{D5CDD505-2E9C-101B-9397-08002B2CF9AE}" pid="4" name="_AuthorEmail">
    <vt:lpwstr>ludmila.kapesova@junak.cz</vt:lpwstr>
  </property>
  <property fmtid="{D5CDD505-2E9C-101B-9397-08002B2CF9AE}" pid="5" name="_AuthorEmailDisplayName">
    <vt:lpwstr>Ludmila Kapesova</vt:lpwstr>
  </property>
  <property fmtid="{D5CDD505-2E9C-101B-9397-08002B2CF9AE}" pid="6" name="_ReviewingToolsShownOnce">
    <vt:lpwstr/>
  </property>
</Properties>
</file>